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/>
  <xr:revisionPtr revIDLastSave="0" documentId="13_ncr:1_{572F0B6D-D6BB-4D42-B02B-2C97600712D8}" xr6:coauthVersionLast="45" xr6:coauthVersionMax="45" xr10:uidLastSave="{00000000-0000-0000-0000-000000000000}"/>
  <bookViews>
    <workbookView xWindow="-120" yWindow="-120" windowWidth="29040" windowHeight="16440" tabRatio="649" xr2:uid="{00000000-000D-0000-FFFF-FFFF00000000}"/>
  </bookViews>
  <sheets>
    <sheet name="Nozzle Chart (US)" sheetId="9" r:id="rId1"/>
    <sheet name="Nozzle Chart (Metric)" sheetId="11" r:id="rId2"/>
    <sheet name="Nozzle Chart (US) (PWM)" sheetId="12" r:id="rId3"/>
    <sheet name="Nozzle Chart (Metric) (PWM)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3" l="1"/>
  <c r="G11" i="13"/>
  <c r="F111" i="13"/>
  <c r="G111" i="13" s="1"/>
  <c r="H111" i="13" s="1"/>
  <c r="E111" i="13"/>
  <c r="F103" i="13"/>
  <c r="G103" i="13" s="1"/>
  <c r="H103" i="13" s="1"/>
  <c r="E103" i="13"/>
  <c r="F95" i="13"/>
  <c r="G95" i="13" s="1"/>
  <c r="H95" i="13" s="1"/>
  <c r="E95" i="13"/>
  <c r="F90" i="13"/>
  <c r="G90" i="13" s="1"/>
  <c r="H90" i="13" s="1"/>
  <c r="F87" i="13"/>
  <c r="G87" i="13" s="1"/>
  <c r="H87" i="13" s="1"/>
  <c r="E87" i="13"/>
  <c r="F86" i="13"/>
  <c r="G86" i="13" s="1"/>
  <c r="H86" i="13" s="1"/>
  <c r="F79" i="13"/>
  <c r="G79" i="13" s="1"/>
  <c r="H79" i="13" s="1"/>
  <c r="E79" i="13"/>
  <c r="F76" i="13"/>
  <c r="G76" i="13" s="1"/>
  <c r="H76" i="13" s="1"/>
  <c r="F72" i="13"/>
  <c r="G72" i="13" s="1"/>
  <c r="H72" i="13" s="1"/>
  <c r="F71" i="13"/>
  <c r="G71" i="13" s="1"/>
  <c r="H71" i="13" s="1"/>
  <c r="E71" i="13"/>
  <c r="F70" i="13"/>
  <c r="G70" i="13" s="1"/>
  <c r="H70" i="13" s="1"/>
  <c r="F63" i="13"/>
  <c r="G63" i="13" s="1"/>
  <c r="H63" i="13" s="1"/>
  <c r="F58" i="13"/>
  <c r="G58" i="13" s="1"/>
  <c r="H58" i="13" s="1"/>
  <c r="F55" i="13"/>
  <c r="G55" i="13" s="1"/>
  <c r="H55" i="13" s="1"/>
  <c r="F54" i="13"/>
  <c r="G54" i="13" s="1"/>
  <c r="H54" i="13" s="1"/>
  <c r="F52" i="13"/>
  <c r="G52" i="13" s="1"/>
  <c r="H52" i="13" s="1"/>
  <c r="F50" i="13"/>
  <c r="G50" i="13" s="1"/>
  <c r="H50" i="13" s="1"/>
  <c r="F48" i="13"/>
  <c r="G48" i="13" s="1"/>
  <c r="H48" i="13" s="1"/>
  <c r="F47" i="13"/>
  <c r="G47" i="13" s="1"/>
  <c r="H47" i="13" s="1"/>
  <c r="F43" i="13"/>
  <c r="E43" i="13" s="1"/>
  <c r="F39" i="13"/>
  <c r="E39" i="13" s="1"/>
  <c r="F36" i="13"/>
  <c r="G36" i="13" s="1"/>
  <c r="H36" i="13" s="1"/>
  <c r="F34" i="13"/>
  <c r="G34" i="13" s="1"/>
  <c r="H34" i="13" s="1"/>
  <c r="F32" i="13"/>
  <c r="G32" i="13" s="1"/>
  <c r="H32" i="13" s="1"/>
  <c r="F31" i="13"/>
  <c r="G31" i="13" s="1"/>
  <c r="H31" i="13" s="1"/>
  <c r="F30" i="13"/>
  <c r="G30" i="13" s="1"/>
  <c r="H30" i="13" s="1"/>
  <c r="F26" i="13"/>
  <c r="G26" i="13" s="1"/>
  <c r="H26" i="13" s="1"/>
  <c r="F23" i="13"/>
  <c r="G23" i="13" s="1"/>
  <c r="H23" i="13" s="1"/>
  <c r="F22" i="13"/>
  <c r="G22" i="13" s="1"/>
  <c r="H22" i="13" s="1"/>
  <c r="F15" i="13"/>
  <c r="E15" i="13" s="1"/>
  <c r="F18" i="13"/>
  <c r="E18" i="13" s="1"/>
  <c r="F13" i="13"/>
  <c r="G13" i="13" s="1"/>
  <c r="H13" i="13" s="1"/>
  <c r="F13" i="12"/>
  <c r="D9" i="13"/>
  <c r="D116" i="13"/>
  <c r="F116" i="13" s="1"/>
  <c r="D115" i="13"/>
  <c r="F115" i="13" s="1"/>
  <c r="D114" i="13"/>
  <c r="F114" i="13" s="1"/>
  <c r="D113" i="13"/>
  <c r="F113" i="13" s="1"/>
  <c r="D112" i="13"/>
  <c r="F112" i="13" s="1"/>
  <c r="D110" i="13"/>
  <c r="F110" i="13" s="1"/>
  <c r="D109" i="13"/>
  <c r="F109" i="13" s="1"/>
  <c r="D108" i="13"/>
  <c r="F108" i="13" s="1"/>
  <c r="D107" i="13"/>
  <c r="F107" i="13" s="1"/>
  <c r="D106" i="13"/>
  <c r="F106" i="13" s="1"/>
  <c r="D105" i="13"/>
  <c r="F105" i="13" s="1"/>
  <c r="D104" i="13"/>
  <c r="F104" i="13" s="1"/>
  <c r="D102" i="13"/>
  <c r="F102" i="13" s="1"/>
  <c r="D101" i="13"/>
  <c r="F101" i="13" s="1"/>
  <c r="D100" i="13"/>
  <c r="F100" i="13" s="1"/>
  <c r="D99" i="13"/>
  <c r="F99" i="13" s="1"/>
  <c r="D98" i="13"/>
  <c r="F98" i="13" s="1"/>
  <c r="D97" i="13"/>
  <c r="F97" i="13" s="1"/>
  <c r="D96" i="13"/>
  <c r="F96" i="13" s="1"/>
  <c r="D94" i="13"/>
  <c r="F94" i="13" s="1"/>
  <c r="D93" i="13"/>
  <c r="F93" i="13" s="1"/>
  <c r="D92" i="13"/>
  <c r="F92" i="13" s="1"/>
  <c r="D91" i="13"/>
  <c r="F91" i="13" s="1"/>
  <c r="G91" i="13" s="1"/>
  <c r="H91" i="13" s="1"/>
  <c r="D90" i="13"/>
  <c r="D89" i="13"/>
  <c r="F89" i="13" s="1"/>
  <c r="D88" i="13"/>
  <c r="F88" i="13" s="1"/>
  <c r="D86" i="13"/>
  <c r="D85" i="13"/>
  <c r="F85" i="13" s="1"/>
  <c r="D84" i="13"/>
  <c r="F84" i="13" s="1"/>
  <c r="G84" i="13" s="1"/>
  <c r="H84" i="13" s="1"/>
  <c r="D83" i="13"/>
  <c r="F83" i="13" s="1"/>
  <c r="D82" i="13"/>
  <c r="F82" i="13" s="1"/>
  <c r="G82" i="13" s="1"/>
  <c r="H82" i="13" s="1"/>
  <c r="D81" i="13"/>
  <c r="F81" i="13" s="1"/>
  <c r="D80" i="13"/>
  <c r="F80" i="13" s="1"/>
  <c r="G80" i="13" s="1"/>
  <c r="H80" i="13" s="1"/>
  <c r="D78" i="13"/>
  <c r="F78" i="13" s="1"/>
  <c r="D77" i="13"/>
  <c r="F77" i="13" s="1"/>
  <c r="D76" i="13"/>
  <c r="D75" i="13"/>
  <c r="F75" i="13" s="1"/>
  <c r="D74" i="13"/>
  <c r="F74" i="13" s="1"/>
  <c r="D73" i="13"/>
  <c r="F73" i="13" s="1"/>
  <c r="D72" i="13"/>
  <c r="D70" i="13"/>
  <c r="D69" i="13"/>
  <c r="F69" i="13" s="1"/>
  <c r="D68" i="13"/>
  <c r="F68" i="13" s="1"/>
  <c r="G68" i="13" s="1"/>
  <c r="H68" i="13" s="1"/>
  <c r="D67" i="13"/>
  <c r="F67" i="13" s="1"/>
  <c r="D66" i="13"/>
  <c r="F66" i="13" s="1"/>
  <c r="G66" i="13" s="1"/>
  <c r="H66" i="13" s="1"/>
  <c r="D65" i="13"/>
  <c r="F65" i="13" s="1"/>
  <c r="D64" i="13"/>
  <c r="F64" i="13" s="1"/>
  <c r="G64" i="13" s="1"/>
  <c r="H64" i="13" s="1"/>
  <c r="D62" i="13"/>
  <c r="F62" i="13" s="1"/>
  <c r="G62" i="13" s="1"/>
  <c r="H62" i="13" s="1"/>
  <c r="D61" i="13"/>
  <c r="F61" i="13" s="1"/>
  <c r="D60" i="13"/>
  <c r="F60" i="13" s="1"/>
  <c r="D59" i="13"/>
  <c r="F59" i="13" s="1"/>
  <c r="D58" i="13"/>
  <c r="D57" i="13"/>
  <c r="F57" i="13" s="1"/>
  <c r="D56" i="13"/>
  <c r="F56" i="13" s="1"/>
  <c r="D54" i="13"/>
  <c r="D53" i="13"/>
  <c r="F53" i="13" s="1"/>
  <c r="D52" i="13"/>
  <c r="D51" i="13"/>
  <c r="F51" i="13" s="1"/>
  <c r="D50" i="13"/>
  <c r="D49" i="13"/>
  <c r="F49" i="13" s="1"/>
  <c r="D48" i="13"/>
  <c r="D46" i="13"/>
  <c r="F46" i="13" s="1"/>
  <c r="D45" i="13"/>
  <c r="F45" i="13" s="1"/>
  <c r="D44" i="13"/>
  <c r="F44" i="13" s="1"/>
  <c r="D43" i="13"/>
  <c r="D42" i="13"/>
  <c r="F42" i="13" s="1"/>
  <c r="D41" i="13"/>
  <c r="F41" i="13" s="1"/>
  <c r="D40" i="13"/>
  <c r="F40" i="13" s="1"/>
  <c r="D38" i="13"/>
  <c r="F38" i="13" s="1"/>
  <c r="D37" i="13"/>
  <c r="F37" i="13" s="1"/>
  <c r="D36" i="13"/>
  <c r="D35" i="13"/>
  <c r="F35" i="13" s="1"/>
  <c r="D34" i="13"/>
  <c r="D33" i="13"/>
  <c r="F33" i="13" s="1"/>
  <c r="D32" i="13"/>
  <c r="D30" i="13"/>
  <c r="D29" i="13"/>
  <c r="F29" i="13" s="1"/>
  <c r="D28" i="13"/>
  <c r="F28" i="13" s="1"/>
  <c r="D27" i="13"/>
  <c r="F27" i="13" s="1"/>
  <c r="D26" i="13"/>
  <c r="D25" i="13"/>
  <c r="F25" i="13" s="1"/>
  <c r="D24" i="13"/>
  <c r="F24" i="13" s="1"/>
  <c r="D22" i="13"/>
  <c r="D21" i="13"/>
  <c r="F21" i="13" s="1"/>
  <c r="D20" i="13"/>
  <c r="F20" i="13" s="1"/>
  <c r="D19" i="13"/>
  <c r="F19" i="13" s="1"/>
  <c r="D18" i="13"/>
  <c r="D17" i="13"/>
  <c r="F17" i="13" s="1"/>
  <c r="D16" i="13"/>
  <c r="F16" i="13" s="1"/>
  <c r="D14" i="13"/>
  <c r="F14" i="13" s="1"/>
  <c r="D13" i="13"/>
  <c r="H11" i="12"/>
  <c r="G11" i="12"/>
  <c r="D9" i="12"/>
  <c r="D116" i="12"/>
  <c r="D115" i="12"/>
  <c r="D114" i="12"/>
  <c r="D113" i="12"/>
  <c r="F113" i="12" s="1"/>
  <c r="D112" i="12"/>
  <c r="D111" i="12"/>
  <c r="D110" i="12"/>
  <c r="D109" i="12"/>
  <c r="F109" i="12" s="1"/>
  <c r="D108" i="12"/>
  <c r="D107" i="12"/>
  <c r="D106" i="12"/>
  <c r="D105" i="12"/>
  <c r="F105" i="12" s="1"/>
  <c r="D104" i="12"/>
  <c r="D103" i="12"/>
  <c r="D102" i="12"/>
  <c r="D101" i="12"/>
  <c r="D100" i="12"/>
  <c r="D99" i="12"/>
  <c r="D98" i="12"/>
  <c r="D97" i="12"/>
  <c r="F97" i="12" s="1"/>
  <c r="D96" i="12"/>
  <c r="F96" i="12" s="1"/>
  <c r="D95" i="12"/>
  <c r="D94" i="12"/>
  <c r="D93" i="12"/>
  <c r="F93" i="12" s="1"/>
  <c r="D92" i="12"/>
  <c r="D91" i="12"/>
  <c r="D90" i="12"/>
  <c r="D89" i="12"/>
  <c r="D88" i="12"/>
  <c r="D87" i="12"/>
  <c r="D86" i="12"/>
  <c r="D85" i="12"/>
  <c r="D84" i="12"/>
  <c r="F84" i="12" s="1"/>
  <c r="D83" i="12"/>
  <c r="D82" i="12"/>
  <c r="D81" i="12"/>
  <c r="F81" i="12" s="1"/>
  <c r="D80" i="12"/>
  <c r="F80" i="12" s="1"/>
  <c r="D79" i="12"/>
  <c r="D78" i="12"/>
  <c r="D77" i="12"/>
  <c r="F77" i="12" s="1"/>
  <c r="D76" i="12"/>
  <c r="F76" i="12" s="1"/>
  <c r="D75" i="12"/>
  <c r="D74" i="12"/>
  <c r="D73" i="12"/>
  <c r="D72" i="12"/>
  <c r="D71" i="12"/>
  <c r="D70" i="12"/>
  <c r="D69" i="12"/>
  <c r="F69" i="12" s="1"/>
  <c r="D68" i="12"/>
  <c r="D67" i="12"/>
  <c r="D66" i="12"/>
  <c r="D65" i="12"/>
  <c r="D64" i="12"/>
  <c r="D63" i="12"/>
  <c r="D62" i="12"/>
  <c r="D61" i="12"/>
  <c r="D60" i="12"/>
  <c r="D59" i="12"/>
  <c r="D58" i="12"/>
  <c r="F58" i="12" s="1"/>
  <c r="D57" i="12"/>
  <c r="F57" i="12" s="1"/>
  <c r="D56" i="12"/>
  <c r="D55" i="12"/>
  <c r="D54" i="12"/>
  <c r="D53" i="12"/>
  <c r="D52" i="12"/>
  <c r="D51" i="12"/>
  <c r="D50" i="12"/>
  <c r="D49" i="12"/>
  <c r="F49" i="12" s="1"/>
  <c r="D48" i="12"/>
  <c r="D47" i="12"/>
  <c r="D46" i="12"/>
  <c r="D45" i="12"/>
  <c r="F45" i="12" s="1"/>
  <c r="D44" i="12"/>
  <c r="D43" i="12"/>
  <c r="D42" i="12"/>
  <c r="D41" i="12"/>
  <c r="D40" i="12"/>
  <c r="D39" i="12"/>
  <c r="D38" i="12"/>
  <c r="D37" i="12"/>
  <c r="F37" i="12" s="1"/>
  <c r="D36" i="12"/>
  <c r="F36" i="12" s="1"/>
  <c r="D35" i="12"/>
  <c r="F35" i="12" s="1"/>
  <c r="D34" i="12"/>
  <c r="F34" i="12" s="1"/>
  <c r="D33" i="12"/>
  <c r="F33" i="12" s="1"/>
  <c r="D32" i="12"/>
  <c r="D31" i="12"/>
  <c r="F31" i="12" s="1"/>
  <c r="D30" i="12"/>
  <c r="D29" i="12"/>
  <c r="F29" i="12" s="1"/>
  <c r="D28" i="12"/>
  <c r="D27" i="12"/>
  <c r="D26" i="12"/>
  <c r="F26" i="12" s="1"/>
  <c r="D25" i="12"/>
  <c r="D24" i="12"/>
  <c r="D23" i="12"/>
  <c r="F23" i="12" s="1"/>
  <c r="D22" i="12"/>
  <c r="F22" i="12" s="1"/>
  <c r="D21" i="12"/>
  <c r="F21" i="12" s="1"/>
  <c r="D20" i="12"/>
  <c r="D19" i="12"/>
  <c r="F19" i="12" s="1"/>
  <c r="D18" i="12"/>
  <c r="D17" i="12"/>
  <c r="F17" i="12" s="1"/>
  <c r="D16" i="12"/>
  <c r="D15" i="12"/>
  <c r="F15" i="12" s="1"/>
  <c r="D14" i="12"/>
  <c r="D13" i="12"/>
  <c r="G29" i="13" l="1"/>
  <c r="H29" i="13" s="1"/>
  <c r="E29" i="13"/>
  <c r="G99" i="13"/>
  <c r="H99" i="13" s="1"/>
  <c r="E99" i="13"/>
  <c r="G25" i="13"/>
  <c r="H25" i="13" s="1"/>
  <c r="E25" i="13"/>
  <c r="G57" i="13"/>
  <c r="H57" i="13" s="1"/>
  <c r="E57" i="13"/>
  <c r="G75" i="13"/>
  <c r="H75" i="13" s="1"/>
  <c r="E75" i="13"/>
  <c r="G93" i="13"/>
  <c r="H93" i="13" s="1"/>
  <c r="E93" i="13"/>
  <c r="G102" i="13"/>
  <c r="H102" i="13" s="1"/>
  <c r="E102" i="13"/>
  <c r="G112" i="13"/>
  <c r="H112" i="13" s="1"/>
  <c r="E112" i="13"/>
  <c r="G21" i="13"/>
  <c r="H21" i="13" s="1"/>
  <c r="E21" i="13"/>
  <c r="G40" i="13"/>
  <c r="H40" i="13" s="1"/>
  <c r="E40" i="13"/>
  <c r="G49" i="13"/>
  <c r="H49" i="13" s="1"/>
  <c r="E49" i="13"/>
  <c r="G67" i="13"/>
  <c r="H67" i="13" s="1"/>
  <c r="E67" i="13"/>
  <c r="G81" i="13"/>
  <c r="H81" i="13" s="1"/>
  <c r="E81" i="13"/>
  <c r="G94" i="13"/>
  <c r="H94" i="13" s="1"/>
  <c r="E94" i="13"/>
  <c r="G108" i="13"/>
  <c r="H108" i="13" s="1"/>
  <c r="E108" i="13"/>
  <c r="G113" i="13"/>
  <c r="H113" i="13" s="1"/>
  <c r="E113" i="13"/>
  <c r="G27" i="13"/>
  <c r="H27" i="13" s="1"/>
  <c r="E27" i="13"/>
  <c r="G41" i="13"/>
  <c r="H41" i="13" s="1"/>
  <c r="E41" i="13"/>
  <c r="G45" i="13"/>
  <c r="H45" i="13" s="1"/>
  <c r="E45" i="13"/>
  <c r="G59" i="13"/>
  <c r="H59" i="13" s="1"/>
  <c r="E59" i="13"/>
  <c r="G73" i="13"/>
  <c r="H73" i="13" s="1"/>
  <c r="E73" i="13"/>
  <c r="G77" i="13"/>
  <c r="H77" i="13" s="1"/>
  <c r="E77" i="13"/>
  <c r="G96" i="13"/>
  <c r="H96" i="13" s="1"/>
  <c r="E96" i="13"/>
  <c r="G100" i="13"/>
  <c r="H100" i="13" s="1"/>
  <c r="E100" i="13"/>
  <c r="G105" i="13"/>
  <c r="H105" i="13" s="1"/>
  <c r="E105" i="13"/>
  <c r="G109" i="13"/>
  <c r="H109" i="13" s="1"/>
  <c r="E109" i="13"/>
  <c r="G114" i="13"/>
  <c r="H114" i="13" s="1"/>
  <c r="E114" i="13"/>
  <c r="E16" i="13"/>
  <c r="G16" i="13"/>
  <c r="H16" i="13" s="1"/>
  <c r="E20" i="13"/>
  <c r="G20" i="13"/>
  <c r="H20" i="13" s="1"/>
  <c r="G38" i="13"/>
  <c r="H38" i="13" s="1"/>
  <c r="E38" i="13"/>
  <c r="G61" i="13"/>
  <c r="H61" i="13" s="1"/>
  <c r="E61" i="13"/>
  <c r="G89" i="13"/>
  <c r="H89" i="13" s="1"/>
  <c r="E89" i="13"/>
  <c r="G98" i="13"/>
  <c r="H98" i="13" s="1"/>
  <c r="E98" i="13"/>
  <c r="G107" i="13"/>
  <c r="H107" i="13" s="1"/>
  <c r="E107" i="13"/>
  <c r="G116" i="13"/>
  <c r="H116" i="13" s="1"/>
  <c r="E116" i="13"/>
  <c r="E17" i="13"/>
  <c r="G17" i="13"/>
  <c r="H17" i="13" s="1"/>
  <c r="G35" i="13"/>
  <c r="H35" i="13" s="1"/>
  <c r="E35" i="13"/>
  <c r="E44" i="13"/>
  <c r="G44" i="13"/>
  <c r="H44" i="13" s="1"/>
  <c r="G53" i="13"/>
  <c r="H53" i="13" s="1"/>
  <c r="E53" i="13"/>
  <c r="G85" i="13"/>
  <c r="H85" i="13" s="1"/>
  <c r="E85" i="13"/>
  <c r="G104" i="13"/>
  <c r="H104" i="13" s="1"/>
  <c r="E104" i="13"/>
  <c r="E14" i="13"/>
  <c r="G14" i="13"/>
  <c r="H14" i="13" s="1"/>
  <c r="E19" i="13"/>
  <c r="G19" i="13"/>
  <c r="H19" i="13" s="1"/>
  <c r="G24" i="13"/>
  <c r="H24" i="13" s="1"/>
  <c r="E24" i="13"/>
  <c r="G28" i="13"/>
  <c r="H28" i="13" s="1"/>
  <c r="E28" i="13"/>
  <c r="G33" i="13"/>
  <c r="H33" i="13" s="1"/>
  <c r="E33" i="13"/>
  <c r="G37" i="13"/>
  <c r="H37" i="13" s="1"/>
  <c r="E37" i="13"/>
  <c r="G42" i="13"/>
  <c r="H42" i="13" s="1"/>
  <c r="E42" i="13"/>
  <c r="G46" i="13"/>
  <c r="H46" i="13" s="1"/>
  <c r="E46" i="13"/>
  <c r="G51" i="13"/>
  <c r="H51" i="13" s="1"/>
  <c r="E51" i="13"/>
  <c r="G56" i="13"/>
  <c r="H56" i="13" s="1"/>
  <c r="E56" i="13"/>
  <c r="G60" i="13"/>
  <c r="H60" i="13" s="1"/>
  <c r="E60" i="13"/>
  <c r="G65" i="13"/>
  <c r="H65" i="13" s="1"/>
  <c r="E65" i="13"/>
  <c r="G69" i="13"/>
  <c r="H69" i="13" s="1"/>
  <c r="E69" i="13"/>
  <c r="G74" i="13"/>
  <c r="H74" i="13" s="1"/>
  <c r="E74" i="13"/>
  <c r="G78" i="13"/>
  <c r="H78" i="13" s="1"/>
  <c r="E78" i="13"/>
  <c r="G83" i="13"/>
  <c r="H83" i="13" s="1"/>
  <c r="E83" i="13"/>
  <c r="G88" i="13"/>
  <c r="H88" i="13" s="1"/>
  <c r="E88" i="13"/>
  <c r="G92" i="13"/>
  <c r="H92" i="13" s="1"/>
  <c r="E92" i="13"/>
  <c r="G97" i="13"/>
  <c r="H97" i="13" s="1"/>
  <c r="E97" i="13"/>
  <c r="G101" i="13"/>
  <c r="H101" i="13" s="1"/>
  <c r="E101" i="13"/>
  <c r="G106" i="13"/>
  <c r="H106" i="13" s="1"/>
  <c r="E106" i="13"/>
  <c r="G110" i="13"/>
  <c r="H110" i="13" s="1"/>
  <c r="E110" i="13"/>
  <c r="G115" i="13"/>
  <c r="H115" i="13" s="1"/>
  <c r="E115" i="13"/>
  <c r="E13" i="13"/>
  <c r="E23" i="13"/>
  <c r="E31" i="13"/>
  <c r="G39" i="13"/>
  <c r="H39" i="13" s="1"/>
  <c r="G43" i="13"/>
  <c r="H43" i="13" s="1"/>
  <c r="E47" i="13"/>
  <c r="E55" i="13"/>
  <c r="E63" i="13"/>
  <c r="G18" i="13"/>
  <c r="H18" i="13" s="1"/>
  <c r="G15" i="13"/>
  <c r="H15" i="13" s="1"/>
  <c r="E22" i="13"/>
  <c r="E26" i="13"/>
  <c r="E30" i="13"/>
  <c r="E32" i="13"/>
  <c r="E34" i="13"/>
  <c r="E36" i="13"/>
  <c r="E48" i="13"/>
  <c r="E50" i="13"/>
  <c r="E52" i="13"/>
  <c r="E54" i="13"/>
  <c r="E58" i="13"/>
  <c r="E62" i="13"/>
  <c r="E64" i="13"/>
  <c r="E66" i="13"/>
  <c r="E68" i="13"/>
  <c r="E70" i="13"/>
  <c r="E72" i="13"/>
  <c r="E76" i="13"/>
  <c r="E80" i="13"/>
  <c r="E82" i="13"/>
  <c r="E84" i="13"/>
  <c r="E86" i="13"/>
  <c r="E90" i="13"/>
  <c r="E91" i="13"/>
  <c r="F65" i="12"/>
  <c r="F25" i="12"/>
  <c r="F50" i="12"/>
  <c r="F66" i="12"/>
  <c r="E66" i="12" s="1"/>
  <c r="F86" i="12"/>
  <c r="F41" i="12"/>
  <c r="F30" i="12"/>
  <c r="F53" i="12"/>
  <c r="F73" i="12"/>
  <c r="F90" i="12"/>
  <c r="F85" i="12"/>
  <c r="F38" i="12"/>
  <c r="F61" i="12"/>
  <c r="F74" i="12"/>
  <c r="F94" i="12"/>
  <c r="F89" i="12"/>
  <c r="F20" i="12"/>
  <c r="F42" i="12"/>
  <c r="F82" i="12"/>
  <c r="F98" i="12"/>
  <c r="F102" i="12"/>
  <c r="F106" i="12"/>
  <c r="F114" i="12"/>
  <c r="F27" i="12"/>
  <c r="G27" i="12" s="1"/>
  <c r="H27" i="12" s="1"/>
  <c r="F39" i="12"/>
  <c r="E39" i="12" s="1"/>
  <c r="F43" i="12"/>
  <c r="F47" i="12"/>
  <c r="F51" i="12"/>
  <c r="F55" i="12"/>
  <c r="G55" i="12" s="1"/>
  <c r="H55" i="12" s="1"/>
  <c r="F59" i="12"/>
  <c r="F63" i="12"/>
  <c r="F67" i="12"/>
  <c r="F71" i="12"/>
  <c r="E71" i="12" s="1"/>
  <c r="F75" i="12"/>
  <c r="F79" i="12"/>
  <c r="F83" i="12"/>
  <c r="F87" i="12"/>
  <c r="F91" i="12"/>
  <c r="F95" i="12"/>
  <c r="F99" i="12"/>
  <c r="F103" i="12"/>
  <c r="F107" i="12"/>
  <c r="F111" i="12"/>
  <c r="E111" i="12" s="1"/>
  <c r="F115" i="12"/>
  <c r="F101" i="12"/>
  <c r="E101" i="12" s="1"/>
  <c r="F16" i="12"/>
  <c r="F46" i="12"/>
  <c r="F54" i="12"/>
  <c r="F62" i="12"/>
  <c r="F70" i="12"/>
  <c r="F78" i="12"/>
  <c r="F110" i="12"/>
  <c r="F18" i="12"/>
  <c r="F14" i="12"/>
  <c r="F24" i="12"/>
  <c r="F28" i="12"/>
  <c r="F32" i="12"/>
  <c r="F40" i="12"/>
  <c r="F44" i="12"/>
  <c r="F48" i="12"/>
  <c r="F52" i="12"/>
  <c r="F56" i="12"/>
  <c r="F60" i="12"/>
  <c r="F64" i="12"/>
  <c r="F68" i="12"/>
  <c r="F72" i="12"/>
  <c r="F88" i="12"/>
  <c r="F92" i="12"/>
  <c r="F100" i="12"/>
  <c r="F104" i="12"/>
  <c r="F108" i="12"/>
  <c r="F112" i="12"/>
  <c r="F116" i="12"/>
  <c r="G22" i="12"/>
  <c r="H22" i="12" s="1"/>
  <c r="E50" i="12"/>
  <c r="E15" i="12"/>
  <c r="G15" i="12"/>
  <c r="H15" i="12" s="1"/>
  <c r="E30" i="12"/>
  <c r="G30" i="12"/>
  <c r="H30" i="12" s="1"/>
  <c r="E34" i="12"/>
  <c r="G34" i="12"/>
  <c r="H34" i="12" s="1"/>
  <c r="E80" i="12"/>
  <c r="G80" i="12"/>
  <c r="H80" i="12" s="1"/>
  <c r="E19" i="12"/>
  <c r="G19" i="12"/>
  <c r="H19" i="12" s="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3" i="11"/>
  <c r="K13" i="11" s="1"/>
  <c r="D12" i="11"/>
  <c r="K12" i="11" s="1"/>
  <c r="D11" i="11"/>
  <c r="H11" i="11" s="1"/>
  <c r="D10" i="11"/>
  <c r="O10" i="11" s="1"/>
  <c r="D9" i="11"/>
  <c r="H9" i="11" s="1"/>
  <c r="D21" i="11"/>
  <c r="I21" i="11" s="1"/>
  <c r="D20" i="11"/>
  <c r="L20" i="11" s="1"/>
  <c r="D19" i="11"/>
  <c r="O19" i="11" s="1"/>
  <c r="D18" i="11"/>
  <c r="M18" i="11" s="1"/>
  <c r="D17" i="11"/>
  <c r="O17" i="11" s="1"/>
  <c r="D29" i="11"/>
  <c r="D28" i="11"/>
  <c r="M28" i="11" s="1"/>
  <c r="D27" i="11"/>
  <c r="O27" i="11" s="1"/>
  <c r="D26" i="11"/>
  <c r="G26" i="11" s="1"/>
  <c r="D25" i="11"/>
  <c r="I25" i="11" s="1"/>
  <c r="D37" i="11"/>
  <c r="M37" i="11" s="1"/>
  <c r="D36" i="11"/>
  <c r="O36" i="11" s="1"/>
  <c r="D35" i="11"/>
  <c r="G35" i="11" s="1"/>
  <c r="D34" i="11"/>
  <c r="O34" i="11" s="1"/>
  <c r="D33" i="11"/>
  <c r="M33" i="11" s="1"/>
  <c r="D45" i="11"/>
  <c r="O45" i="11" s="1"/>
  <c r="D44" i="11"/>
  <c r="K44" i="11" s="1"/>
  <c r="D43" i="11"/>
  <c r="I43" i="11" s="1"/>
  <c r="D42" i="11"/>
  <c r="M42" i="11" s="1"/>
  <c r="D41" i="11"/>
  <c r="O41" i="11" s="1"/>
  <c r="D53" i="11"/>
  <c r="K53" i="11" s="1"/>
  <c r="D52" i="11"/>
  <c r="K52" i="11" s="1"/>
  <c r="D51" i="11"/>
  <c r="K51" i="11" s="1"/>
  <c r="D50" i="11"/>
  <c r="O50" i="11" s="1"/>
  <c r="D49" i="11"/>
  <c r="G49" i="11" s="1"/>
  <c r="D61" i="11"/>
  <c r="D60" i="11"/>
  <c r="K60" i="11" s="1"/>
  <c r="D59" i="11"/>
  <c r="O59" i="11" s="1"/>
  <c r="D58" i="11"/>
  <c r="K58" i="11" s="1"/>
  <c r="D57" i="11"/>
  <c r="O57" i="11" s="1"/>
  <c r="D55" i="11"/>
  <c r="K55" i="11" s="1"/>
  <c r="D69" i="11"/>
  <c r="H69" i="11" s="1"/>
  <c r="D68" i="11"/>
  <c r="O68" i="11" s="1"/>
  <c r="D67" i="11"/>
  <c r="K67" i="11" s="1"/>
  <c r="D66" i="11"/>
  <c r="G66" i="11" s="1"/>
  <c r="D65" i="11"/>
  <c r="N65" i="11" s="1"/>
  <c r="D77" i="11"/>
  <c r="D76" i="11"/>
  <c r="P76" i="11" s="1"/>
  <c r="D75" i="11"/>
  <c r="D74" i="11"/>
  <c r="H74" i="11" s="1"/>
  <c r="D73" i="11"/>
  <c r="L73" i="11" s="1"/>
  <c r="D85" i="11"/>
  <c r="D84" i="11"/>
  <c r="D83" i="11"/>
  <c r="D82" i="11"/>
  <c r="D81" i="11"/>
  <c r="D93" i="11"/>
  <c r="D92" i="11"/>
  <c r="D91" i="11"/>
  <c r="D90" i="11"/>
  <c r="D89" i="11"/>
  <c r="G89" i="11" s="1"/>
  <c r="D101" i="11"/>
  <c r="D100" i="11"/>
  <c r="D99" i="11"/>
  <c r="D98" i="11"/>
  <c r="G98" i="11" s="1"/>
  <c r="D97" i="11"/>
  <c r="D109" i="11"/>
  <c r="D108" i="11"/>
  <c r="D107" i="11"/>
  <c r="D106" i="11"/>
  <c r="D105" i="11"/>
  <c r="D103" i="11"/>
  <c r="K103" i="11" s="1"/>
  <c r="D102" i="11"/>
  <c r="D95" i="11"/>
  <c r="D87" i="11"/>
  <c r="D79" i="11"/>
  <c r="D71" i="11"/>
  <c r="K71" i="11" s="1"/>
  <c r="D63" i="11"/>
  <c r="D47" i="11"/>
  <c r="O47" i="11" s="1"/>
  <c r="D39" i="11"/>
  <c r="K39" i="11" s="1"/>
  <c r="D31" i="11"/>
  <c r="I31" i="11" s="1"/>
  <c r="D23" i="11"/>
  <c r="K23" i="11" s="1"/>
  <c r="D14" i="11"/>
  <c r="O14" i="11" s="1"/>
  <c r="D15" i="11"/>
  <c r="M15" i="11" s="1"/>
  <c r="D94" i="11"/>
  <c r="D86" i="11"/>
  <c r="D78" i="11"/>
  <c r="D70" i="11"/>
  <c r="L70" i="11" s="1"/>
  <c r="D62" i="11"/>
  <c r="P62" i="11" s="1"/>
  <c r="D54" i="11"/>
  <c r="O54" i="11" s="1"/>
  <c r="D46" i="11"/>
  <c r="D38" i="11"/>
  <c r="D30" i="11"/>
  <c r="M30" i="11" s="1"/>
  <c r="D22" i="11"/>
  <c r="O22" i="11" s="1"/>
  <c r="G12" i="11"/>
  <c r="G13" i="11"/>
  <c r="O13" i="11"/>
  <c r="G9" i="11"/>
  <c r="K9" i="11"/>
  <c r="O9" i="11"/>
  <c r="E8" i="11"/>
  <c r="F8" i="11"/>
  <c r="G8" i="11"/>
  <c r="H8" i="11"/>
  <c r="I8" i="11"/>
  <c r="J8" i="11"/>
  <c r="K8" i="11"/>
  <c r="L8" i="11"/>
  <c r="M8" i="11"/>
  <c r="N8" i="11"/>
  <c r="O8" i="11"/>
  <c r="P8" i="11"/>
  <c r="D6" i="11"/>
  <c r="H6" i="11" s="1"/>
  <c r="D7" i="11"/>
  <c r="D103" i="9"/>
  <c r="D104" i="9"/>
  <c r="D105" i="9"/>
  <c r="Q105" i="9" s="1"/>
  <c r="D106" i="9"/>
  <c r="D107" i="9"/>
  <c r="D108" i="9"/>
  <c r="D109" i="9"/>
  <c r="D102" i="9"/>
  <c r="F102" i="9" s="1"/>
  <c r="D95" i="9"/>
  <c r="D96" i="9"/>
  <c r="P96" i="9" s="1"/>
  <c r="D97" i="9"/>
  <c r="Q97" i="9" s="1"/>
  <c r="D98" i="9"/>
  <c r="D99" i="9"/>
  <c r="D100" i="9"/>
  <c r="F100" i="9" s="1"/>
  <c r="D101" i="9"/>
  <c r="Q101" i="9" s="1"/>
  <c r="D94" i="9"/>
  <c r="O94" i="9" s="1"/>
  <c r="D87" i="9"/>
  <c r="D88" i="9"/>
  <c r="D89" i="9"/>
  <c r="D90" i="9"/>
  <c r="D91" i="9"/>
  <c r="D92" i="9"/>
  <c r="D93" i="9"/>
  <c r="D86" i="9"/>
  <c r="D79" i="9"/>
  <c r="D80" i="9"/>
  <c r="D81" i="9"/>
  <c r="D82" i="9"/>
  <c r="D83" i="9"/>
  <c r="D84" i="9"/>
  <c r="D85" i="9"/>
  <c r="D78" i="9"/>
  <c r="D71" i="9"/>
  <c r="D72" i="9"/>
  <c r="D73" i="9"/>
  <c r="D74" i="9"/>
  <c r="D75" i="9"/>
  <c r="D76" i="9"/>
  <c r="D77" i="9"/>
  <c r="D70" i="9"/>
  <c r="D63" i="9"/>
  <c r="D64" i="9"/>
  <c r="D65" i="9"/>
  <c r="D66" i="9"/>
  <c r="D67" i="9"/>
  <c r="D68" i="9"/>
  <c r="D69" i="9"/>
  <c r="D62" i="9"/>
  <c r="D55" i="9"/>
  <c r="D56" i="9"/>
  <c r="D57" i="9"/>
  <c r="D58" i="9"/>
  <c r="D59" i="9"/>
  <c r="D60" i="9"/>
  <c r="D61" i="9"/>
  <c r="D54" i="9"/>
  <c r="D47" i="9"/>
  <c r="D48" i="9"/>
  <c r="D49" i="9"/>
  <c r="D50" i="9"/>
  <c r="D51" i="9"/>
  <c r="D52" i="9"/>
  <c r="D53" i="9"/>
  <c r="D46" i="9"/>
  <c r="D39" i="9"/>
  <c r="D40" i="9"/>
  <c r="D41" i="9"/>
  <c r="D42" i="9"/>
  <c r="D43" i="9"/>
  <c r="D44" i="9"/>
  <c r="D45" i="9"/>
  <c r="D38" i="9"/>
  <c r="D31" i="9"/>
  <c r="D32" i="9"/>
  <c r="D33" i="9"/>
  <c r="D34" i="9"/>
  <c r="D35" i="9"/>
  <c r="D36" i="9"/>
  <c r="D37" i="9"/>
  <c r="D30" i="9"/>
  <c r="D23" i="9"/>
  <c r="D24" i="9"/>
  <c r="D25" i="9"/>
  <c r="D26" i="9"/>
  <c r="D27" i="9"/>
  <c r="D28" i="9"/>
  <c r="D29" i="9"/>
  <c r="D22" i="9"/>
  <c r="D15" i="9"/>
  <c r="D16" i="9"/>
  <c r="D17" i="9"/>
  <c r="D18" i="9"/>
  <c r="D19" i="9"/>
  <c r="D20" i="9"/>
  <c r="D21" i="9"/>
  <c r="D14" i="9"/>
  <c r="D7" i="9"/>
  <c r="D8" i="9"/>
  <c r="D9" i="9"/>
  <c r="D10" i="9"/>
  <c r="D11" i="9"/>
  <c r="D12" i="9"/>
  <c r="D13" i="9"/>
  <c r="D6" i="9"/>
  <c r="Q108" i="9"/>
  <c r="J107" i="9"/>
  <c r="E107" i="9"/>
  <c r="Q107" i="9"/>
  <c r="P106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Q103" i="9"/>
  <c r="Q99" i="9"/>
  <c r="P98" i="9"/>
  <c r="O96" i="9"/>
  <c r="M96" i="9"/>
  <c r="J96" i="9"/>
  <c r="H96" i="9"/>
  <c r="F96" i="9"/>
  <c r="F95" i="9"/>
  <c r="G71" i="12" l="1"/>
  <c r="H71" i="12" s="1"/>
  <c r="E55" i="12"/>
  <c r="G101" i="12"/>
  <c r="H101" i="12" s="1"/>
  <c r="E27" i="12"/>
  <c r="G39" i="12"/>
  <c r="H39" i="12" s="1"/>
  <c r="E22" i="12"/>
  <c r="G66" i="12"/>
  <c r="H66" i="12" s="1"/>
  <c r="G111" i="12"/>
  <c r="H111" i="12" s="1"/>
  <c r="G50" i="12"/>
  <c r="H50" i="12" s="1"/>
  <c r="G37" i="12"/>
  <c r="H37" i="12" s="1"/>
  <c r="E37" i="12"/>
  <c r="G63" i="12"/>
  <c r="H63" i="12" s="1"/>
  <c r="E63" i="12"/>
  <c r="E93" i="12"/>
  <c r="G93" i="12"/>
  <c r="H93" i="12" s="1"/>
  <c r="E14" i="12"/>
  <c r="G14" i="12"/>
  <c r="H14" i="12" s="1"/>
  <c r="G59" i="12"/>
  <c r="H59" i="12" s="1"/>
  <c r="E59" i="12"/>
  <c r="G91" i="12"/>
  <c r="H91" i="12" s="1"/>
  <c r="E91" i="12"/>
  <c r="E44" i="12"/>
  <c r="G44" i="12"/>
  <c r="H44" i="12" s="1"/>
  <c r="E76" i="12"/>
  <c r="G76" i="12"/>
  <c r="H76" i="12" s="1"/>
  <c r="E108" i="12"/>
  <c r="G108" i="12"/>
  <c r="H108" i="12" s="1"/>
  <c r="G87" i="12"/>
  <c r="H87" i="12" s="1"/>
  <c r="E87" i="12"/>
  <c r="G109" i="12"/>
  <c r="H109" i="12" s="1"/>
  <c r="E109" i="12"/>
  <c r="E64" i="12"/>
  <c r="G64" i="12"/>
  <c r="H64" i="12" s="1"/>
  <c r="E32" i="12"/>
  <c r="G32" i="12"/>
  <c r="H32" i="12" s="1"/>
  <c r="G21" i="12"/>
  <c r="H21" i="12" s="1"/>
  <c r="E21" i="12"/>
  <c r="E115" i="12"/>
  <c r="G115" i="12"/>
  <c r="H115" i="12" s="1"/>
  <c r="E58" i="12"/>
  <c r="G58" i="12"/>
  <c r="H58" i="12" s="1"/>
  <c r="E26" i="12"/>
  <c r="G26" i="12"/>
  <c r="H26" i="12" s="1"/>
  <c r="E72" i="12"/>
  <c r="G72" i="12"/>
  <c r="H72" i="12" s="1"/>
  <c r="E40" i="12"/>
  <c r="G40" i="12"/>
  <c r="H40" i="12" s="1"/>
  <c r="E18" i="12"/>
  <c r="G18" i="12"/>
  <c r="H18" i="12" s="1"/>
  <c r="E46" i="12"/>
  <c r="G46" i="12"/>
  <c r="H46" i="12" s="1"/>
  <c r="E62" i="12"/>
  <c r="G62" i="12"/>
  <c r="H62" i="12" s="1"/>
  <c r="E78" i="12"/>
  <c r="G78" i="12"/>
  <c r="H78" i="12" s="1"/>
  <c r="E94" i="12"/>
  <c r="G94" i="12"/>
  <c r="H94" i="12" s="1"/>
  <c r="E33" i="12"/>
  <c r="G33" i="12"/>
  <c r="H33" i="12" s="1"/>
  <c r="E49" i="12"/>
  <c r="G49" i="12"/>
  <c r="H49" i="12" s="1"/>
  <c r="E65" i="12"/>
  <c r="G65" i="12"/>
  <c r="H65" i="12" s="1"/>
  <c r="E81" i="12"/>
  <c r="G81" i="12"/>
  <c r="H81" i="12" s="1"/>
  <c r="E97" i="12"/>
  <c r="G97" i="12"/>
  <c r="H97" i="12" s="1"/>
  <c r="G110" i="12"/>
  <c r="H110" i="12" s="1"/>
  <c r="E110" i="12"/>
  <c r="E74" i="12"/>
  <c r="G74" i="12"/>
  <c r="H74" i="12" s="1"/>
  <c r="E90" i="12"/>
  <c r="G90" i="12"/>
  <c r="H90" i="12" s="1"/>
  <c r="E106" i="12"/>
  <c r="G106" i="12"/>
  <c r="H106" i="12" s="1"/>
  <c r="G69" i="12"/>
  <c r="H69" i="12" s="1"/>
  <c r="E69" i="12"/>
  <c r="G31" i="12"/>
  <c r="H31" i="12" s="1"/>
  <c r="E31" i="12"/>
  <c r="E45" i="12"/>
  <c r="G45" i="12"/>
  <c r="H45" i="12" s="1"/>
  <c r="G43" i="12"/>
  <c r="H43" i="12" s="1"/>
  <c r="E43" i="12"/>
  <c r="G75" i="12"/>
  <c r="H75" i="12" s="1"/>
  <c r="E75" i="12"/>
  <c r="G107" i="12"/>
  <c r="H107" i="12" s="1"/>
  <c r="E107" i="12"/>
  <c r="E60" i="12"/>
  <c r="G60" i="12"/>
  <c r="H60" i="12" s="1"/>
  <c r="E92" i="12"/>
  <c r="G92" i="12"/>
  <c r="H92" i="12" s="1"/>
  <c r="E116" i="12"/>
  <c r="G116" i="12"/>
  <c r="H116" i="12" s="1"/>
  <c r="G103" i="12"/>
  <c r="H103" i="12" s="1"/>
  <c r="E103" i="12"/>
  <c r="E13" i="12"/>
  <c r="G13" i="12"/>
  <c r="H13" i="12" s="1"/>
  <c r="E88" i="12"/>
  <c r="G88" i="12"/>
  <c r="H88" i="12" s="1"/>
  <c r="G53" i="12"/>
  <c r="H53" i="12" s="1"/>
  <c r="E53" i="12"/>
  <c r="E29" i="12"/>
  <c r="G29" i="12"/>
  <c r="H29" i="12" s="1"/>
  <c r="E16" i="12"/>
  <c r="G16" i="12"/>
  <c r="H16" i="12" s="1"/>
  <c r="E96" i="12"/>
  <c r="G96" i="12"/>
  <c r="H96" i="12" s="1"/>
  <c r="G47" i="12"/>
  <c r="H47" i="12" s="1"/>
  <c r="E47" i="12"/>
  <c r="G23" i="12"/>
  <c r="H23" i="12" s="1"/>
  <c r="E23" i="12"/>
  <c r="G113" i="12"/>
  <c r="H113" i="12" s="1"/>
  <c r="E113" i="12"/>
  <c r="G61" i="12"/>
  <c r="H61" i="12" s="1"/>
  <c r="E61" i="12"/>
  <c r="E28" i="12"/>
  <c r="G28" i="12"/>
  <c r="H28" i="12" s="1"/>
  <c r="G35" i="12"/>
  <c r="H35" i="12" s="1"/>
  <c r="E35" i="12"/>
  <c r="G51" i="12"/>
  <c r="H51" i="12" s="1"/>
  <c r="E51" i="12"/>
  <c r="G67" i="12"/>
  <c r="H67" i="12" s="1"/>
  <c r="E67" i="12"/>
  <c r="G83" i="12"/>
  <c r="H83" i="12" s="1"/>
  <c r="E83" i="12"/>
  <c r="G99" i="12"/>
  <c r="H99" i="12" s="1"/>
  <c r="E99" i="12"/>
  <c r="E36" i="12"/>
  <c r="G36" i="12"/>
  <c r="H36" i="12" s="1"/>
  <c r="E52" i="12"/>
  <c r="G52" i="12"/>
  <c r="H52" i="12" s="1"/>
  <c r="E68" i="12"/>
  <c r="G68" i="12"/>
  <c r="H68" i="12" s="1"/>
  <c r="E84" i="12"/>
  <c r="G84" i="12"/>
  <c r="H84" i="12" s="1"/>
  <c r="E100" i="12"/>
  <c r="G100" i="12"/>
  <c r="H100" i="12" s="1"/>
  <c r="E112" i="12"/>
  <c r="G112" i="12"/>
  <c r="H112" i="12" s="1"/>
  <c r="G79" i="12"/>
  <c r="H79" i="12" s="1"/>
  <c r="E79" i="12"/>
  <c r="G95" i="12"/>
  <c r="H95" i="12" s="1"/>
  <c r="E95" i="12"/>
  <c r="E24" i="12"/>
  <c r="G24" i="12"/>
  <c r="H24" i="12" s="1"/>
  <c r="E77" i="12"/>
  <c r="G77" i="12"/>
  <c r="H77" i="12" s="1"/>
  <c r="E48" i="12"/>
  <c r="G48" i="12"/>
  <c r="H48" i="12" s="1"/>
  <c r="E20" i="12"/>
  <c r="G20" i="12"/>
  <c r="H20" i="12" s="1"/>
  <c r="E85" i="12"/>
  <c r="G85" i="12"/>
  <c r="H85" i="12" s="1"/>
  <c r="E42" i="12"/>
  <c r="G42" i="12"/>
  <c r="H42" i="12" s="1"/>
  <c r="E17" i="12"/>
  <c r="G17" i="12"/>
  <c r="H17" i="12" s="1"/>
  <c r="E104" i="12"/>
  <c r="G104" i="12"/>
  <c r="H104" i="12" s="1"/>
  <c r="E56" i="12"/>
  <c r="G56" i="12"/>
  <c r="H56" i="12" s="1"/>
  <c r="G25" i="12"/>
  <c r="H25" i="12" s="1"/>
  <c r="E25" i="12"/>
  <c r="E38" i="12"/>
  <c r="G38" i="12"/>
  <c r="H38" i="12" s="1"/>
  <c r="E54" i="12"/>
  <c r="G54" i="12"/>
  <c r="H54" i="12" s="1"/>
  <c r="E70" i="12"/>
  <c r="G70" i="12"/>
  <c r="H70" i="12" s="1"/>
  <c r="E86" i="12"/>
  <c r="G86" i="12"/>
  <c r="H86" i="12" s="1"/>
  <c r="E102" i="12"/>
  <c r="G102" i="12"/>
  <c r="H102" i="12" s="1"/>
  <c r="E41" i="12"/>
  <c r="G41" i="12"/>
  <c r="H41" i="12" s="1"/>
  <c r="E57" i="12"/>
  <c r="G57" i="12"/>
  <c r="H57" i="12" s="1"/>
  <c r="E73" i="12"/>
  <c r="G73" i="12"/>
  <c r="H73" i="12" s="1"/>
  <c r="E89" i="12"/>
  <c r="G89" i="12"/>
  <c r="H89" i="12" s="1"/>
  <c r="E105" i="12"/>
  <c r="G105" i="12"/>
  <c r="H105" i="12" s="1"/>
  <c r="G114" i="12"/>
  <c r="H114" i="12" s="1"/>
  <c r="E114" i="12"/>
  <c r="E82" i="12"/>
  <c r="G82" i="12"/>
  <c r="H82" i="12" s="1"/>
  <c r="E98" i="12"/>
  <c r="G98" i="12"/>
  <c r="H98" i="12" s="1"/>
  <c r="E101" i="9"/>
  <c r="Q109" i="9"/>
  <c r="H10" i="11"/>
  <c r="K10" i="11"/>
  <c r="G10" i="11"/>
  <c r="M22" i="11"/>
  <c r="I42" i="11"/>
  <c r="M27" i="11"/>
  <c r="F18" i="11"/>
  <c r="M31" i="11"/>
  <c r="L19" i="11"/>
  <c r="M36" i="11"/>
  <c r="H65" i="11"/>
  <c r="H14" i="11"/>
  <c r="L17" i="11"/>
  <c r="K49" i="11"/>
  <c r="I14" i="11"/>
  <c r="N14" i="11"/>
  <c r="H17" i="11"/>
  <c r="M17" i="11"/>
  <c r="J18" i="11"/>
  <c r="G21" i="11"/>
  <c r="M21" i="11"/>
  <c r="I23" i="11"/>
  <c r="M26" i="11"/>
  <c r="I28" i="11"/>
  <c r="I33" i="11"/>
  <c r="M35" i="11"/>
  <c r="I37" i="11"/>
  <c r="E44" i="11"/>
  <c r="G47" i="11"/>
  <c r="G58" i="11"/>
  <c r="J68" i="11"/>
  <c r="M14" i="11"/>
  <c r="I35" i="11"/>
  <c r="H12" i="11"/>
  <c r="O12" i="11"/>
  <c r="E14" i="11"/>
  <c r="J14" i="11"/>
  <c r="P14" i="11"/>
  <c r="I17" i="11"/>
  <c r="N17" i="11"/>
  <c r="N18" i="11"/>
  <c r="H21" i="11"/>
  <c r="O21" i="11"/>
  <c r="E26" i="11"/>
  <c r="O26" i="11"/>
  <c r="I30" i="11"/>
  <c r="E35" i="11"/>
  <c r="O35" i="11"/>
  <c r="E41" i="11"/>
  <c r="G44" i="11"/>
  <c r="G53" i="11"/>
  <c r="F17" i="11"/>
  <c r="L21" i="11"/>
  <c r="I26" i="11"/>
  <c r="F14" i="11"/>
  <c r="L14" i="11"/>
  <c r="E17" i="11"/>
  <c r="J17" i="11"/>
  <c r="P17" i="11"/>
  <c r="G19" i="11"/>
  <c r="H22" i="11"/>
  <c r="E27" i="11"/>
  <c r="E31" i="11"/>
  <c r="E36" i="11"/>
  <c r="M41" i="11"/>
  <c r="N38" i="11"/>
  <c r="J38" i="11"/>
  <c r="F38" i="11"/>
  <c r="P38" i="11"/>
  <c r="L38" i="11"/>
  <c r="H38" i="11"/>
  <c r="P79" i="11"/>
  <c r="L79" i="11"/>
  <c r="H79" i="11"/>
  <c r="M79" i="11"/>
  <c r="G79" i="11"/>
  <c r="K79" i="11"/>
  <c r="F79" i="11"/>
  <c r="O79" i="11"/>
  <c r="J79" i="11"/>
  <c r="E79" i="11"/>
  <c r="N79" i="11"/>
  <c r="I79" i="11"/>
  <c r="P108" i="11"/>
  <c r="L108" i="11"/>
  <c r="H108" i="11"/>
  <c r="N108" i="11"/>
  <c r="J108" i="11"/>
  <c r="F108" i="11"/>
  <c r="I108" i="11"/>
  <c r="O108" i="11"/>
  <c r="G108" i="11"/>
  <c r="M108" i="11"/>
  <c r="E108" i="11"/>
  <c r="K108" i="11"/>
  <c r="P85" i="11"/>
  <c r="L85" i="11"/>
  <c r="H85" i="11"/>
  <c r="N85" i="11"/>
  <c r="J85" i="11"/>
  <c r="F85" i="11"/>
  <c r="I85" i="11"/>
  <c r="O85" i="11"/>
  <c r="G85" i="11"/>
  <c r="M85" i="11"/>
  <c r="E85" i="11"/>
  <c r="N61" i="11"/>
  <c r="J61" i="11"/>
  <c r="F61" i="11"/>
  <c r="M61" i="11"/>
  <c r="I61" i="11"/>
  <c r="E61" i="11"/>
  <c r="P61" i="11"/>
  <c r="L61" i="11"/>
  <c r="H61" i="11"/>
  <c r="N29" i="11"/>
  <c r="J29" i="11"/>
  <c r="F29" i="11"/>
  <c r="P29" i="11"/>
  <c r="L29" i="11"/>
  <c r="H29" i="11"/>
  <c r="N15" i="11"/>
  <c r="E20" i="11"/>
  <c r="E25" i="11"/>
  <c r="E29" i="11"/>
  <c r="M29" i="11"/>
  <c r="E34" i="11"/>
  <c r="M34" i="11"/>
  <c r="E38" i="11"/>
  <c r="M38" i="11"/>
  <c r="I39" i="11"/>
  <c r="E43" i="11"/>
  <c r="M43" i="11"/>
  <c r="G52" i="11"/>
  <c r="G57" i="11"/>
  <c r="G61" i="11"/>
  <c r="K62" i="11"/>
  <c r="F67" i="11"/>
  <c r="K85" i="11"/>
  <c r="E6" i="11"/>
  <c r="J6" i="11"/>
  <c r="H13" i="11"/>
  <c r="N46" i="11"/>
  <c r="J46" i="11"/>
  <c r="F46" i="11"/>
  <c r="M46" i="11"/>
  <c r="I46" i="11"/>
  <c r="E46" i="11"/>
  <c r="P46" i="11"/>
  <c r="L46" i="11"/>
  <c r="H46" i="11"/>
  <c r="P78" i="11"/>
  <c r="L78" i="11"/>
  <c r="H78" i="11"/>
  <c r="N78" i="11"/>
  <c r="I78" i="11"/>
  <c r="M78" i="11"/>
  <c r="G78" i="11"/>
  <c r="K78" i="11"/>
  <c r="F78" i="11"/>
  <c r="E78" i="11"/>
  <c r="O78" i="11"/>
  <c r="N47" i="11"/>
  <c r="J47" i="11"/>
  <c r="F47" i="11"/>
  <c r="M47" i="11"/>
  <c r="I47" i="11"/>
  <c r="E47" i="11"/>
  <c r="P47" i="11"/>
  <c r="L47" i="11"/>
  <c r="H47" i="11"/>
  <c r="P87" i="11"/>
  <c r="L87" i="11"/>
  <c r="H87" i="11"/>
  <c r="N87" i="11"/>
  <c r="J87" i="11"/>
  <c r="F87" i="11"/>
  <c r="I87" i="11"/>
  <c r="O87" i="11"/>
  <c r="G87" i="11"/>
  <c r="M87" i="11"/>
  <c r="E87" i="11"/>
  <c r="K87" i="11"/>
  <c r="P105" i="11"/>
  <c r="L105" i="11"/>
  <c r="H105" i="11"/>
  <c r="N105" i="11"/>
  <c r="J105" i="11"/>
  <c r="F105" i="11"/>
  <c r="M105" i="11"/>
  <c r="E105" i="11"/>
  <c r="K105" i="11"/>
  <c r="I105" i="11"/>
  <c r="O105" i="11"/>
  <c r="G105" i="11"/>
  <c r="P109" i="11"/>
  <c r="L109" i="11"/>
  <c r="H109" i="11"/>
  <c r="O109" i="11"/>
  <c r="N109" i="11"/>
  <c r="J109" i="11"/>
  <c r="F109" i="11"/>
  <c r="M109" i="11"/>
  <c r="E109" i="11"/>
  <c r="K109" i="11"/>
  <c r="I109" i="11"/>
  <c r="G109" i="11"/>
  <c r="P100" i="11"/>
  <c r="L100" i="11"/>
  <c r="H100" i="11"/>
  <c r="N100" i="11"/>
  <c r="J100" i="11"/>
  <c r="F100" i="11"/>
  <c r="M100" i="11"/>
  <c r="E100" i="11"/>
  <c r="K100" i="11"/>
  <c r="I100" i="11"/>
  <c r="G100" i="11"/>
  <c r="P91" i="11"/>
  <c r="L91" i="11"/>
  <c r="H91" i="11"/>
  <c r="N91" i="11"/>
  <c r="J91" i="11"/>
  <c r="F91" i="11"/>
  <c r="M91" i="11"/>
  <c r="E91" i="11"/>
  <c r="K91" i="11"/>
  <c r="I91" i="11"/>
  <c r="G91" i="11"/>
  <c r="P82" i="11"/>
  <c r="L82" i="11"/>
  <c r="H82" i="11"/>
  <c r="O82" i="11"/>
  <c r="J82" i="11"/>
  <c r="E82" i="11"/>
  <c r="N82" i="11"/>
  <c r="I82" i="11"/>
  <c r="M82" i="11"/>
  <c r="G82" i="11"/>
  <c r="K82" i="11"/>
  <c r="F82" i="11"/>
  <c r="N73" i="11"/>
  <c r="J73" i="11"/>
  <c r="F73" i="11"/>
  <c r="M73" i="11"/>
  <c r="I73" i="11"/>
  <c r="E73" i="11"/>
  <c r="K73" i="11"/>
  <c r="P73" i="11"/>
  <c r="H73" i="11"/>
  <c r="O73" i="11"/>
  <c r="G73" i="11"/>
  <c r="P77" i="11"/>
  <c r="O77" i="11"/>
  <c r="K77" i="11"/>
  <c r="G77" i="11"/>
  <c r="N77" i="11"/>
  <c r="J77" i="11"/>
  <c r="F77" i="11"/>
  <c r="M77" i="11"/>
  <c r="I77" i="11"/>
  <c r="E77" i="11"/>
  <c r="L77" i="11"/>
  <c r="H77" i="11"/>
  <c r="M68" i="11"/>
  <c r="I68" i="11"/>
  <c r="E68" i="11"/>
  <c r="N68" i="11"/>
  <c r="H68" i="11"/>
  <c r="L68" i="11"/>
  <c r="G68" i="11"/>
  <c r="P68" i="11"/>
  <c r="K68" i="11"/>
  <c r="F68" i="11"/>
  <c r="N58" i="11"/>
  <c r="J58" i="11"/>
  <c r="F58" i="11"/>
  <c r="M58" i="11"/>
  <c r="I58" i="11"/>
  <c r="E58" i="11"/>
  <c r="P58" i="11"/>
  <c r="L58" i="11"/>
  <c r="H58" i="11"/>
  <c r="N49" i="11"/>
  <c r="J49" i="11"/>
  <c r="F49" i="11"/>
  <c r="M49" i="11"/>
  <c r="I49" i="11"/>
  <c r="E49" i="11"/>
  <c r="P49" i="11"/>
  <c r="L49" i="11"/>
  <c r="H49" i="11"/>
  <c r="N53" i="11"/>
  <c r="J53" i="11"/>
  <c r="F53" i="11"/>
  <c r="M53" i="11"/>
  <c r="I53" i="11"/>
  <c r="E53" i="11"/>
  <c r="P53" i="11"/>
  <c r="L53" i="11"/>
  <c r="H53" i="11"/>
  <c r="N44" i="11"/>
  <c r="J44" i="11"/>
  <c r="F44" i="11"/>
  <c r="M44" i="11"/>
  <c r="I44" i="11"/>
  <c r="P44" i="11"/>
  <c r="L44" i="11"/>
  <c r="H44" i="11"/>
  <c r="N35" i="11"/>
  <c r="J35" i="11"/>
  <c r="F35" i="11"/>
  <c r="P35" i="11"/>
  <c r="L35" i="11"/>
  <c r="H35" i="11"/>
  <c r="N26" i="11"/>
  <c r="J26" i="11"/>
  <c r="F26" i="11"/>
  <c r="P26" i="11"/>
  <c r="L26" i="11"/>
  <c r="H26" i="11"/>
  <c r="N21" i="11"/>
  <c r="J21" i="11"/>
  <c r="F21" i="11"/>
  <c r="G14" i="11"/>
  <c r="K14" i="11"/>
  <c r="G15" i="11"/>
  <c r="K15" i="11"/>
  <c r="O15" i="11"/>
  <c r="G17" i="11"/>
  <c r="K17" i="11"/>
  <c r="G18" i="11"/>
  <c r="K18" i="11"/>
  <c r="O18" i="11"/>
  <c r="H19" i="11"/>
  <c r="M19" i="11"/>
  <c r="G20" i="11"/>
  <c r="E21" i="11"/>
  <c r="K21" i="11"/>
  <c r="P21" i="11"/>
  <c r="I22" i="11"/>
  <c r="G25" i="11"/>
  <c r="O25" i="11"/>
  <c r="K26" i="11"/>
  <c r="G27" i="11"/>
  <c r="K28" i="11"/>
  <c r="G29" i="11"/>
  <c r="O29" i="11"/>
  <c r="K30" i="11"/>
  <c r="G31" i="11"/>
  <c r="O31" i="11"/>
  <c r="K33" i="11"/>
  <c r="G34" i="11"/>
  <c r="K35" i="11"/>
  <c r="G36" i="11"/>
  <c r="K37" i="11"/>
  <c r="G38" i="11"/>
  <c r="O38" i="11"/>
  <c r="G41" i="11"/>
  <c r="K42" i="11"/>
  <c r="G43" i="11"/>
  <c r="O43" i="11"/>
  <c r="O44" i="11"/>
  <c r="G46" i="11"/>
  <c r="K47" i="11"/>
  <c r="O49" i="11"/>
  <c r="G51" i="11"/>
  <c r="O53" i="11"/>
  <c r="G55" i="11"/>
  <c r="K57" i="11"/>
  <c r="O58" i="11"/>
  <c r="G60" i="11"/>
  <c r="K61" i="11"/>
  <c r="F71" i="11"/>
  <c r="J78" i="11"/>
  <c r="O100" i="11"/>
  <c r="M6" i="11"/>
  <c r="M70" i="11"/>
  <c r="I70" i="11"/>
  <c r="E70" i="11"/>
  <c r="P70" i="11"/>
  <c r="K70" i="11"/>
  <c r="F70" i="11"/>
  <c r="O70" i="11"/>
  <c r="J70" i="11"/>
  <c r="N70" i="11"/>
  <c r="H70" i="11"/>
  <c r="N39" i="11"/>
  <c r="J39" i="11"/>
  <c r="F39" i="11"/>
  <c r="P39" i="11"/>
  <c r="L39" i="11"/>
  <c r="H39" i="11"/>
  <c r="P99" i="11"/>
  <c r="L99" i="11"/>
  <c r="H99" i="11"/>
  <c r="N99" i="11"/>
  <c r="J99" i="11"/>
  <c r="F99" i="11"/>
  <c r="I99" i="11"/>
  <c r="O99" i="11"/>
  <c r="G99" i="11"/>
  <c r="M99" i="11"/>
  <c r="E99" i="11"/>
  <c r="K99" i="11"/>
  <c r="P81" i="11"/>
  <c r="L81" i="11"/>
  <c r="H81" i="11"/>
  <c r="K81" i="11"/>
  <c r="F81" i="11"/>
  <c r="O81" i="11"/>
  <c r="J81" i="11"/>
  <c r="E81" i="11"/>
  <c r="N81" i="11"/>
  <c r="I81" i="11"/>
  <c r="M81" i="11"/>
  <c r="M67" i="11"/>
  <c r="I67" i="11"/>
  <c r="E67" i="11"/>
  <c r="O67" i="11"/>
  <c r="J67" i="11"/>
  <c r="N67" i="11"/>
  <c r="H67" i="11"/>
  <c r="L67" i="11"/>
  <c r="G67" i="11"/>
  <c r="N52" i="11"/>
  <c r="J52" i="11"/>
  <c r="F52" i="11"/>
  <c r="M52" i="11"/>
  <c r="I52" i="11"/>
  <c r="E52" i="11"/>
  <c r="P52" i="11"/>
  <c r="L52" i="11"/>
  <c r="H52" i="11"/>
  <c r="N34" i="11"/>
  <c r="J34" i="11"/>
  <c r="F34" i="11"/>
  <c r="P34" i="11"/>
  <c r="L34" i="11"/>
  <c r="H34" i="11"/>
  <c r="N20" i="11"/>
  <c r="J20" i="11"/>
  <c r="F20" i="11"/>
  <c r="F15" i="11"/>
  <c r="K20" i="11"/>
  <c r="M25" i="11"/>
  <c r="P6" i="11"/>
  <c r="I6" i="11"/>
  <c r="N22" i="11"/>
  <c r="J22" i="11"/>
  <c r="F22" i="11"/>
  <c r="P22" i="11"/>
  <c r="N54" i="11"/>
  <c r="J54" i="11"/>
  <c r="F54" i="11"/>
  <c r="M54" i="11"/>
  <c r="I54" i="11"/>
  <c r="E54" i="11"/>
  <c r="P54" i="11"/>
  <c r="L54" i="11"/>
  <c r="H54" i="11"/>
  <c r="P86" i="11"/>
  <c r="L86" i="11"/>
  <c r="H86" i="11"/>
  <c r="N86" i="11"/>
  <c r="J86" i="11"/>
  <c r="F86" i="11"/>
  <c r="M86" i="11"/>
  <c r="E86" i="11"/>
  <c r="K86" i="11"/>
  <c r="I86" i="11"/>
  <c r="O86" i="11"/>
  <c r="G86" i="11"/>
  <c r="N23" i="11"/>
  <c r="J23" i="11"/>
  <c r="F23" i="11"/>
  <c r="P23" i="11"/>
  <c r="L23" i="11"/>
  <c r="H23" i="11"/>
  <c r="M63" i="11"/>
  <c r="I63" i="11"/>
  <c r="E63" i="11"/>
  <c r="N63" i="11"/>
  <c r="H63" i="11"/>
  <c r="L63" i="11"/>
  <c r="G63" i="11"/>
  <c r="P63" i="11"/>
  <c r="K63" i="11"/>
  <c r="F63" i="11"/>
  <c r="P95" i="11"/>
  <c r="L95" i="11"/>
  <c r="H95" i="11"/>
  <c r="N95" i="11"/>
  <c r="J95" i="11"/>
  <c r="F95" i="11"/>
  <c r="M95" i="11"/>
  <c r="E95" i="11"/>
  <c r="K95" i="11"/>
  <c r="I95" i="11"/>
  <c r="O95" i="11"/>
  <c r="G95" i="11"/>
  <c r="P106" i="11"/>
  <c r="L106" i="11"/>
  <c r="H106" i="11"/>
  <c r="N106" i="11"/>
  <c r="J106" i="11"/>
  <c r="F106" i="11"/>
  <c r="I106" i="11"/>
  <c r="O106" i="11"/>
  <c r="G106" i="11"/>
  <c r="M106" i="11"/>
  <c r="E106" i="11"/>
  <c r="K106" i="11"/>
  <c r="P97" i="11"/>
  <c r="L97" i="11"/>
  <c r="H97" i="11"/>
  <c r="N97" i="11"/>
  <c r="J97" i="11"/>
  <c r="F97" i="11"/>
  <c r="I97" i="11"/>
  <c r="O97" i="11"/>
  <c r="G97" i="11"/>
  <c r="M97" i="11"/>
  <c r="E97" i="11"/>
  <c r="K97" i="11"/>
  <c r="P101" i="11"/>
  <c r="L101" i="11"/>
  <c r="H101" i="11"/>
  <c r="N101" i="11"/>
  <c r="J101" i="11"/>
  <c r="F101" i="11"/>
  <c r="I101" i="11"/>
  <c r="O101" i="11"/>
  <c r="G101" i="11"/>
  <c r="M101" i="11"/>
  <c r="E101" i="11"/>
  <c r="K101" i="11"/>
  <c r="P92" i="11"/>
  <c r="L92" i="11"/>
  <c r="H92" i="11"/>
  <c r="N92" i="11"/>
  <c r="J92" i="11"/>
  <c r="F92" i="11"/>
  <c r="I92" i="11"/>
  <c r="O92" i="11"/>
  <c r="G92" i="11"/>
  <c r="M92" i="11"/>
  <c r="E92" i="11"/>
  <c r="K92" i="11"/>
  <c r="P83" i="11"/>
  <c r="L83" i="11"/>
  <c r="H83" i="11"/>
  <c r="N83" i="11"/>
  <c r="J83" i="11"/>
  <c r="I83" i="11"/>
  <c r="O83" i="11"/>
  <c r="G83" i="11"/>
  <c r="M83" i="11"/>
  <c r="F83" i="11"/>
  <c r="K83" i="11"/>
  <c r="N74" i="11"/>
  <c r="J74" i="11"/>
  <c r="F74" i="11"/>
  <c r="M74" i="11"/>
  <c r="I74" i="11"/>
  <c r="E74" i="11"/>
  <c r="O74" i="11"/>
  <c r="G74" i="11"/>
  <c r="L74" i="11"/>
  <c r="K74" i="11"/>
  <c r="M65" i="11"/>
  <c r="I65" i="11"/>
  <c r="E65" i="11"/>
  <c r="L65" i="11"/>
  <c r="G65" i="11"/>
  <c r="P65" i="11"/>
  <c r="K65" i="11"/>
  <c r="F65" i="11"/>
  <c r="O65" i="11"/>
  <c r="J65" i="11"/>
  <c r="M69" i="11"/>
  <c r="I69" i="11"/>
  <c r="E69" i="11"/>
  <c r="L69" i="11"/>
  <c r="G69" i="11"/>
  <c r="P69" i="11"/>
  <c r="K69" i="11"/>
  <c r="F69" i="11"/>
  <c r="O69" i="11"/>
  <c r="J69" i="11"/>
  <c r="N59" i="11"/>
  <c r="J59" i="11"/>
  <c r="F59" i="11"/>
  <c r="M59" i="11"/>
  <c r="I59" i="11"/>
  <c r="E59" i="11"/>
  <c r="P59" i="11"/>
  <c r="L59" i="11"/>
  <c r="H59" i="11"/>
  <c r="N50" i="11"/>
  <c r="J50" i="11"/>
  <c r="F50" i="11"/>
  <c r="M50" i="11"/>
  <c r="I50" i="11"/>
  <c r="E50" i="11"/>
  <c r="P50" i="11"/>
  <c r="L50" i="11"/>
  <c r="H50" i="11"/>
  <c r="N41" i="11"/>
  <c r="J41" i="11"/>
  <c r="F41" i="11"/>
  <c r="P41" i="11"/>
  <c r="L41" i="11"/>
  <c r="H41" i="11"/>
  <c r="N45" i="11"/>
  <c r="J45" i="11"/>
  <c r="F45" i="11"/>
  <c r="M45" i="11"/>
  <c r="I45" i="11"/>
  <c r="E45" i="11"/>
  <c r="P45" i="11"/>
  <c r="L45" i="11"/>
  <c r="H45" i="11"/>
  <c r="N36" i="11"/>
  <c r="J36" i="11"/>
  <c r="F36" i="11"/>
  <c r="P36" i="11"/>
  <c r="L36" i="11"/>
  <c r="H36" i="11"/>
  <c r="N27" i="11"/>
  <c r="J27" i="11"/>
  <c r="F27" i="11"/>
  <c r="P27" i="11"/>
  <c r="L27" i="11"/>
  <c r="H27" i="11"/>
  <c r="H15" i="11"/>
  <c r="L15" i="11"/>
  <c r="P15" i="11"/>
  <c r="H18" i="11"/>
  <c r="L18" i="11"/>
  <c r="P18" i="11"/>
  <c r="I19" i="11"/>
  <c r="H20" i="11"/>
  <c r="M20" i="11"/>
  <c r="E22" i="11"/>
  <c r="K22" i="11"/>
  <c r="E23" i="11"/>
  <c r="M23" i="11"/>
  <c r="I27" i="11"/>
  <c r="E28" i="11"/>
  <c r="I29" i="11"/>
  <c r="E30" i="11"/>
  <c r="E33" i="11"/>
  <c r="I34" i="11"/>
  <c r="I36" i="11"/>
  <c r="E37" i="11"/>
  <c r="I38" i="11"/>
  <c r="E39" i="11"/>
  <c r="M39" i="11"/>
  <c r="I41" i="11"/>
  <c r="E42" i="11"/>
  <c r="G45" i="11"/>
  <c r="K46" i="11"/>
  <c r="G50" i="11"/>
  <c r="O52" i="11"/>
  <c r="G54" i="11"/>
  <c r="G59" i="11"/>
  <c r="O61" i="11"/>
  <c r="J63" i="11"/>
  <c r="P67" i="11"/>
  <c r="N69" i="11"/>
  <c r="P74" i="11"/>
  <c r="G81" i="11"/>
  <c r="O91" i="11"/>
  <c r="P103" i="11"/>
  <c r="L103" i="11"/>
  <c r="H103" i="11"/>
  <c r="N103" i="11"/>
  <c r="J103" i="11"/>
  <c r="F103" i="11"/>
  <c r="I103" i="11"/>
  <c r="O103" i="11"/>
  <c r="G103" i="11"/>
  <c r="M103" i="11"/>
  <c r="E103" i="11"/>
  <c r="P90" i="11"/>
  <c r="L90" i="11"/>
  <c r="H90" i="11"/>
  <c r="N90" i="11"/>
  <c r="J90" i="11"/>
  <c r="F90" i="11"/>
  <c r="I90" i="11"/>
  <c r="O90" i="11"/>
  <c r="G90" i="11"/>
  <c r="M90" i="11"/>
  <c r="E90" i="11"/>
  <c r="K90" i="11"/>
  <c r="O76" i="11"/>
  <c r="K76" i="11"/>
  <c r="G76" i="11"/>
  <c r="N76" i="11"/>
  <c r="J76" i="11"/>
  <c r="F76" i="11"/>
  <c r="M76" i="11"/>
  <c r="I76" i="11"/>
  <c r="E76" i="11"/>
  <c r="L76" i="11"/>
  <c r="H76" i="11"/>
  <c r="N57" i="11"/>
  <c r="J57" i="11"/>
  <c r="F57" i="11"/>
  <c r="M57" i="11"/>
  <c r="I57" i="11"/>
  <c r="E57" i="11"/>
  <c r="P57" i="11"/>
  <c r="L57" i="11"/>
  <c r="H57" i="11"/>
  <c r="N43" i="11"/>
  <c r="J43" i="11"/>
  <c r="F43" i="11"/>
  <c r="P43" i="11"/>
  <c r="L43" i="11"/>
  <c r="H43" i="11"/>
  <c r="N25" i="11"/>
  <c r="J25" i="11"/>
  <c r="F25" i="11"/>
  <c r="P25" i="11"/>
  <c r="L25" i="11"/>
  <c r="H25" i="11"/>
  <c r="J15" i="11"/>
  <c r="P20" i="11"/>
  <c r="N6" i="11"/>
  <c r="N30" i="11"/>
  <c r="J30" i="11"/>
  <c r="F30" i="11"/>
  <c r="P30" i="11"/>
  <c r="L30" i="11"/>
  <c r="H30" i="11"/>
  <c r="M62" i="11"/>
  <c r="O62" i="11"/>
  <c r="J62" i="11"/>
  <c r="F62" i="11"/>
  <c r="N62" i="11"/>
  <c r="I62" i="11"/>
  <c r="E62" i="11"/>
  <c r="L62" i="11"/>
  <c r="H62" i="11"/>
  <c r="P94" i="11"/>
  <c r="L94" i="11"/>
  <c r="H94" i="11"/>
  <c r="N94" i="11"/>
  <c r="J94" i="11"/>
  <c r="F94" i="11"/>
  <c r="I94" i="11"/>
  <c r="O94" i="11"/>
  <c r="G94" i="11"/>
  <c r="M94" i="11"/>
  <c r="E94" i="11"/>
  <c r="N31" i="11"/>
  <c r="J31" i="11"/>
  <c r="F31" i="11"/>
  <c r="P31" i="11"/>
  <c r="L31" i="11"/>
  <c r="H31" i="11"/>
  <c r="M71" i="11"/>
  <c r="I71" i="11"/>
  <c r="E71" i="11"/>
  <c r="O71" i="11"/>
  <c r="J71" i="11"/>
  <c r="N71" i="11"/>
  <c r="H71" i="11"/>
  <c r="L71" i="11"/>
  <c r="G71" i="11"/>
  <c r="P102" i="11"/>
  <c r="L102" i="11"/>
  <c r="H102" i="11"/>
  <c r="N102" i="11"/>
  <c r="J102" i="11"/>
  <c r="F102" i="11"/>
  <c r="M102" i="11"/>
  <c r="E102" i="11"/>
  <c r="K102" i="11"/>
  <c r="I102" i="11"/>
  <c r="O102" i="11"/>
  <c r="G102" i="11"/>
  <c r="P107" i="11"/>
  <c r="L107" i="11"/>
  <c r="H107" i="11"/>
  <c r="N107" i="11"/>
  <c r="J107" i="11"/>
  <c r="F107" i="11"/>
  <c r="M107" i="11"/>
  <c r="E107" i="11"/>
  <c r="K107" i="11"/>
  <c r="I107" i="11"/>
  <c r="O107" i="11"/>
  <c r="P98" i="11"/>
  <c r="L98" i="11"/>
  <c r="H98" i="11"/>
  <c r="N98" i="11"/>
  <c r="J98" i="11"/>
  <c r="F98" i="11"/>
  <c r="M98" i="11"/>
  <c r="E98" i="11"/>
  <c r="K98" i="11"/>
  <c r="I98" i="11"/>
  <c r="O98" i="11"/>
  <c r="P89" i="11"/>
  <c r="L89" i="11"/>
  <c r="H89" i="11"/>
  <c r="N89" i="11"/>
  <c r="J89" i="11"/>
  <c r="F89" i="11"/>
  <c r="M89" i="11"/>
  <c r="E89" i="11"/>
  <c r="K89" i="11"/>
  <c r="I89" i="11"/>
  <c r="O89" i="11"/>
  <c r="P93" i="11"/>
  <c r="L93" i="11"/>
  <c r="H93" i="11"/>
  <c r="N93" i="11"/>
  <c r="J93" i="11"/>
  <c r="F93" i="11"/>
  <c r="M93" i="11"/>
  <c r="E93" i="11"/>
  <c r="K93" i="11"/>
  <c r="I93" i="11"/>
  <c r="O93" i="11"/>
  <c r="G93" i="11"/>
  <c r="P84" i="11"/>
  <c r="L84" i="11"/>
  <c r="H84" i="11"/>
  <c r="N84" i="11"/>
  <c r="J84" i="11"/>
  <c r="F84" i="11"/>
  <c r="M84" i="11"/>
  <c r="E84" i="11"/>
  <c r="K84" i="11"/>
  <c r="I84" i="11"/>
  <c r="O84" i="11"/>
  <c r="G84" i="11"/>
  <c r="O75" i="11"/>
  <c r="N75" i="11"/>
  <c r="J75" i="11"/>
  <c r="F75" i="11"/>
  <c r="M75" i="11"/>
  <c r="I75" i="11"/>
  <c r="E75" i="11"/>
  <c r="K75" i="11"/>
  <c r="H75" i="11"/>
  <c r="P75" i="11"/>
  <c r="G75" i="11"/>
  <c r="M66" i="11"/>
  <c r="I66" i="11"/>
  <c r="E66" i="11"/>
  <c r="P66" i="11"/>
  <c r="K66" i="11"/>
  <c r="F66" i="11"/>
  <c r="O66" i="11"/>
  <c r="J66" i="11"/>
  <c r="N66" i="11"/>
  <c r="H66" i="11"/>
  <c r="N55" i="11"/>
  <c r="J55" i="11"/>
  <c r="F55" i="11"/>
  <c r="M55" i="11"/>
  <c r="I55" i="11"/>
  <c r="E55" i="11"/>
  <c r="P55" i="11"/>
  <c r="L55" i="11"/>
  <c r="H55" i="11"/>
  <c r="N60" i="11"/>
  <c r="J60" i="11"/>
  <c r="F60" i="11"/>
  <c r="M60" i="11"/>
  <c r="I60" i="11"/>
  <c r="E60" i="11"/>
  <c r="P60" i="11"/>
  <c r="L60" i="11"/>
  <c r="H60" i="11"/>
  <c r="N51" i="11"/>
  <c r="J51" i="11"/>
  <c r="F51" i="11"/>
  <c r="M51" i="11"/>
  <c r="I51" i="11"/>
  <c r="E51" i="11"/>
  <c r="P51" i="11"/>
  <c r="L51" i="11"/>
  <c r="H51" i="11"/>
  <c r="N42" i="11"/>
  <c r="J42" i="11"/>
  <c r="F42" i="11"/>
  <c r="P42" i="11"/>
  <c r="L42" i="11"/>
  <c r="H42" i="11"/>
  <c r="N33" i="11"/>
  <c r="J33" i="11"/>
  <c r="F33" i="11"/>
  <c r="P33" i="11"/>
  <c r="L33" i="11"/>
  <c r="H33" i="11"/>
  <c r="N37" i="11"/>
  <c r="J37" i="11"/>
  <c r="F37" i="11"/>
  <c r="P37" i="11"/>
  <c r="L37" i="11"/>
  <c r="H37" i="11"/>
  <c r="N28" i="11"/>
  <c r="J28" i="11"/>
  <c r="F28" i="11"/>
  <c r="P28" i="11"/>
  <c r="L28" i="11"/>
  <c r="H28" i="11"/>
  <c r="N19" i="11"/>
  <c r="J19" i="11"/>
  <c r="F19" i="11"/>
  <c r="E15" i="11"/>
  <c r="I15" i="11"/>
  <c r="E18" i="11"/>
  <c r="I18" i="11"/>
  <c r="E19" i="11"/>
  <c r="K19" i="11"/>
  <c r="P19" i="11"/>
  <c r="I20" i="11"/>
  <c r="O20" i="11"/>
  <c r="G22" i="11"/>
  <c r="L22" i="11"/>
  <c r="G23" i="11"/>
  <c r="O23" i="11"/>
  <c r="K25" i="11"/>
  <c r="K27" i="11"/>
  <c r="G28" i="11"/>
  <c r="O28" i="11"/>
  <c r="K29" i="11"/>
  <c r="G30" i="11"/>
  <c r="O30" i="11"/>
  <c r="K31" i="11"/>
  <c r="G33" i="11"/>
  <c r="O33" i="11"/>
  <c r="K34" i="11"/>
  <c r="K36" i="11"/>
  <c r="G37" i="11"/>
  <c r="O37" i="11"/>
  <c r="K38" i="11"/>
  <c r="G39" i="11"/>
  <c r="O39" i="11"/>
  <c r="K41" i="11"/>
  <c r="G42" i="11"/>
  <c r="O42" i="11"/>
  <c r="K43" i="11"/>
  <c r="K45" i="11"/>
  <c r="O46" i="11"/>
  <c r="K50" i="11"/>
  <c r="O51" i="11"/>
  <c r="K54" i="11"/>
  <c r="O55" i="11"/>
  <c r="K59" i="11"/>
  <c r="O60" i="11"/>
  <c r="G62" i="11"/>
  <c r="O63" i="11"/>
  <c r="L66" i="11"/>
  <c r="G70" i="11"/>
  <c r="P71" i="11"/>
  <c r="L75" i="11"/>
  <c r="E83" i="11"/>
  <c r="K94" i="11"/>
  <c r="G107" i="11"/>
  <c r="K11" i="11"/>
  <c r="N9" i="11"/>
  <c r="J9" i="11"/>
  <c r="F9" i="11"/>
  <c r="N11" i="11"/>
  <c r="J11" i="11"/>
  <c r="F11" i="11"/>
  <c r="N10" i="11"/>
  <c r="J10" i="11"/>
  <c r="F10" i="11"/>
  <c r="N13" i="11"/>
  <c r="J13" i="11"/>
  <c r="F13" i="11"/>
  <c r="N12" i="11"/>
  <c r="J12" i="11"/>
  <c r="F12" i="11"/>
  <c r="L6" i="11"/>
  <c r="G6" i="11"/>
  <c r="M9" i="11"/>
  <c r="I9" i="11"/>
  <c r="E9" i="11"/>
  <c r="M11" i="11"/>
  <c r="I11" i="11"/>
  <c r="E11" i="11"/>
  <c r="M10" i="11"/>
  <c r="I10" i="11"/>
  <c r="E10" i="11"/>
  <c r="M13" i="11"/>
  <c r="I13" i="11"/>
  <c r="E13" i="11"/>
  <c r="M12" i="11"/>
  <c r="I12" i="11"/>
  <c r="E12" i="11"/>
  <c r="O11" i="11"/>
  <c r="G11" i="11"/>
  <c r="O6" i="11"/>
  <c r="K6" i="11"/>
  <c r="F6" i="11"/>
  <c r="P9" i="11"/>
  <c r="L9" i="11"/>
  <c r="P11" i="11"/>
  <c r="L11" i="11"/>
  <c r="P10" i="11"/>
  <c r="L10" i="11"/>
  <c r="P13" i="11"/>
  <c r="L13" i="11"/>
  <c r="P12" i="11"/>
  <c r="L12" i="11"/>
  <c r="Q102" i="9"/>
  <c r="J102" i="9"/>
  <c r="L96" i="9"/>
  <c r="N96" i="9"/>
  <c r="Q96" i="9"/>
  <c r="E96" i="9"/>
  <c r="I96" i="9"/>
  <c r="G96" i="9"/>
  <c r="K96" i="9"/>
  <c r="Q94" i="9"/>
  <c r="J94" i="9"/>
  <c r="F94" i="9"/>
  <c r="G94" i="9"/>
  <c r="E94" i="9"/>
  <c r="K94" i="9"/>
  <c r="J99" i="9"/>
  <c r="J95" i="9"/>
  <c r="E99" i="9"/>
  <c r="K99" i="9"/>
  <c r="O99" i="9"/>
  <c r="M100" i="9"/>
  <c r="I101" i="9"/>
  <c r="F107" i="9"/>
  <c r="O100" i="9"/>
  <c r="F99" i="9"/>
  <c r="G99" i="9"/>
  <c r="E100" i="9"/>
  <c r="K107" i="9"/>
  <c r="K102" i="9"/>
  <c r="E102" i="9"/>
  <c r="K97" i="9"/>
  <c r="E108" i="9"/>
  <c r="P97" i="9"/>
  <c r="J108" i="9"/>
  <c r="O108" i="9"/>
  <c r="E97" i="9"/>
  <c r="E103" i="9"/>
  <c r="I94" i="9"/>
  <c r="M94" i="9"/>
  <c r="P94" i="9"/>
  <c r="M95" i="9"/>
  <c r="G97" i="9"/>
  <c r="I99" i="9"/>
  <c r="M99" i="9"/>
  <c r="P99" i="9"/>
  <c r="I100" i="9"/>
  <c r="G102" i="9"/>
  <c r="O102" i="9"/>
  <c r="F103" i="9"/>
  <c r="M103" i="9"/>
  <c r="E105" i="9"/>
  <c r="G107" i="9"/>
  <c r="O107" i="9"/>
  <c r="F108" i="9"/>
  <c r="M108" i="9"/>
  <c r="E109" i="9"/>
  <c r="J103" i="9"/>
  <c r="O103" i="9"/>
  <c r="O95" i="9"/>
  <c r="I97" i="9"/>
  <c r="J100" i="9"/>
  <c r="I102" i="9"/>
  <c r="M102" i="9"/>
  <c r="P102" i="9"/>
  <c r="I103" i="9"/>
  <c r="I105" i="9"/>
  <c r="I107" i="9"/>
  <c r="M107" i="9"/>
  <c r="P107" i="9"/>
  <c r="I108" i="9"/>
  <c r="I109" i="9"/>
  <c r="H106" i="9"/>
  <c r="N106" i="9"/>
  <c r="Q106" i="9"/>
  <c r="H102" i="9"/>
  <c r="L102" i="9"/>
  <c r="N102" i="9"/>
  <c r="G103" i="9"/>
  <c r="K103" i="9"/>
  <c r="P103" i="9"/>
  <c r="F105" i="9"/>
  <c r="J105" i="9"/>
  <c r="M105" i="9"/>
  <c r="O105" i="9"/>
  <c r="E106" i="9"/>
  <c r="I106" i="9"/>
  <c r="H107" i="9"/>
  <c r="L107" i="9"/>
  <c r="N107" i="9"/>
  <c r="G108" i="9"/>
  <c r="K108" i="9"/>
  <c r="P108" i="9"/>
  <c r="F109" i="9"/>
  <c r="J109" i="9"/>
  <c r="M109" i="9"/>
  <c r="O109" i="9"/>
  <c r="L106" i="9"/>
  <c r="H103" i="9"/>
  <c r="L103" i="9"/>
  <c r="N103" i="9"/>
  <c r="G105" i="9"/>
  <c r="K105" i="9"/>
  <c r="P105" i="9"/>
  <c r="F106" i="9"/>
  <c r="J106" i="9"/>
  <c r="M106" i="9"/>
  <c r="O106" i="9"/>
  <c r="H108" i="9"/>
  <c r="L108" i="9"/>
  <c r="N108" i="9"/>
  <c r="G109" i="9"/>
  <c r="K109" i="9"/>
  <c r="P109" i="9"/>
  <c r="H105" i="9"/>
  <c r="L105" i="9"/>
  <c r="N105" i="9"/>
  <c r="G106" i="9"/>
  <c r="K106" i="9"/>
  <c r="H109" i="9"/>
  <c r="L109" i="9"/>
  <c r="N109" i="9"/>
  <c r="H98" i="9"/>
  <c r="N98" i="9"/>
  <c r="H94" i="9"/>
  <c r="L94" i="9"/>
  <c r="N94" i="9"/>
  <c r="G95" i="9"/>
  <c r="K95" i="9"/>
  <c r="P95" i="9"/>
  <c r="F97" i="9"/>
  <c r="J97" i="9"/>
  <c r="M97" i="9"/>
  <c r="O97" i="9"/>
  <c r="E98" i="9"/>
  <c r="I98" i="9"/>
  <c r="H99" i="9"/>
  <c r="L99" i="9"/>
  <c r="N99" i="9"/>
  <c r="G100" i="9"/>
  <c r="K100" i="9"/>
  <c r="P100" i="9"/>
  <c r="F101" i="9"/>
  <c r="J101" i="9"/>
  <c r="M101" i="9"/>
  <c r="O101" i="9"/>
  <c r="H95" i="9"/>
  <c r="N95" i="9"/>
  <c r="Q95" i="9"/>
  <c r="F98" i="9"/>
  <c r="J98" i="9"/>
  <c r="M98" i="9"/>
  <c r="O98" i="9"/>
  <c r="H100" i="9"/>
  <c r="L100" i="9"/>
  <c r="N100" i="9"/>
  <c r="Q100" i="9"/>
  <c r="G101" i="9"/>
  <c r="K101" i="9"/>
  <c r="P101" i="9"/>
  <c r="L98" i="9"/>
  <c r="Q98" i="9"/>
  <c r="L95" i="9"/>
  <c r="E95" i="9"/>
  <c r="I95" i="9"/>
  <c r="H97" i="9"/>
  <c r="L97" i="9"/>
  <c r="N97" i="9"/>
  <c r="G98" i="9"/>
  <c r="K98" i="9"/>
  <c r="H101" i="9"/>
  <c r="L101" i="9"/>
  <c r="N101" i="9"/>
  <c r="O93" i="9" l="1"/>
  <c r="O89" i="9"/>
  <c r="Q86" i="9"/>
  <c r="O84" i="9"/>
  <c r="O83" i="9"/>
  <c r="O82" i="9"/>
  <c r="O79" i="9"/>
  <c r="O78" i="9"/>
  <c r="P75" i="9"/>
  <c r="P74" i="9"/>
  <c r="P70" i="9"/>
  <c r="Q66" i="9"/>
  <c r="O61" i="9"/>
  <c r="O57" i="9"/>
  <c r="O52" i="9"/>
  <c r="O50" i="9"/>
  <c r="O47" i="9"/>
  <c r="O43" i="9"/>
  <c r="P42" i="9"/>
  <c r="O38" i="9"/>
  <c r="Q34" i="9"/>
  <c r="O29" i="9"/>
  <c r="O25" i="9"/>
  <c r="P93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P91" i="9"/>
  <c r="O91" i="9"/>
  <c r="M91" i="9"/>
  <c r="K91" i="9"/>
  <c r="J91" i="9"/>
  <c r="G91" i="9"/>
  <c r="F91" i="9"/>
  <c r="O90" i="9"/>
  <c r="M90" i="9"/>
  <c r="J90" i="9"/>
  <c r="F90" i="9"/>
  <c r="P89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P86" i="9"/>
  <c r="O86" i="9"/>
  <c r="M86" i="9"/>
  <c r="K86" i="9"/>
  <c r="J86" i="9"/>
  <c r="I86" i="9"/>
  <c r="G86" i="9"/>
  <c r="F86" i="9"/>
  <c r="E86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P84" i="9"/>
  <c r="K84" i="9"/>
  <c r="G84" i="9"/>
  <c r="Q83" i="9"/>
  <c r="P83" i="9"/>
  <c r="N83" i="9"/>
  <c r="L83" i="9"/>
  <c r="K83" i="9"/>
  <c r="H83" i="9"/>
  <c r="G83" i="9"/>
  <c r="P82" i="9"/>
  <c r="K82" i="9"/>
  <c r="G82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P79" i="9"/>
  <c r="K79" i="9"/>
  <c r="G79" i="9"/>
  <c r="Q78" i="9"/>
  <c r="P78" i="9"/>
  <c r="N78" i="9"/>
  <c r="L78" i="9"/>
  <c r="K78" i="9"/>
  <c r="H78" i="9"/>
  <c r="G78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I75" i="9"/>
  <c r="Q74" i="9"/>
  <c r="N74" i="9"/>
  <c r="L74" i="9"/>
  <c r="H74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I70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P61" i="9"/>
  <c r="K61" i="9"/>
  <c r="G61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P57" i="9"/>
  <c r="K57" i="9"/>
  <c r="G57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P52" i="9"/>
  <c r="K52" i="9"/>
  <c r="G52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P50" i="9"/>
  <c r="K50" i="9"/>
  <c r="I50" i="9"/>
  <c r="G50" i="9"/>
  <c r="E50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P47" i="9"/>
  <c r="K47" i="9"/>
  <c r="G47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P43" i="9"/>
  <c r="K43" i="9"/>
  <c r="G43" i="9"/>
  <c r="Q42" i="9"/>
  <c r="N42" i="9"/>
  <c r="L42" i="9"/>
  <c r="H42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P38" i="9"/>
  <c r="K38" i="9"/>
  <c r="G38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I34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P29" i="9"/>
  <c r="K29" i="9"/>
  <c r="G29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O26" i="9"/>
  <c r="M26" i="9"/>
  <c r="J26" i="9"/>
  <c r="F26" i="9"/>
  <c r="P25" i="9"/>
  <c r="K25" i="9"/>
  <c r="G25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G89" i="9" l="1"/>
  <c r="G93" i="9"/>
  <c r="K89" i="9"/>
  <c r="K93" i="9"/>
  <c r="H25" i="9"/>
  <c r="L25" i="9"/>
  <c r="N25" i="9"/>
  <c r="Q25" i="9"/>
  <c r="H29" i="9"/>
  <c r="L29" i="9"/>
  <c r="N29" i="9"/>
  <c r="Q29" i="9"/>
  <c r="K34" i="9"/>
  <c r="P34" i="9"/>
  <c r="H38" i="9"/>
  <c r="L38" i="9"/>
  <c r="N38" i="9"/>
  <c r="Q38" i="9"/>
  <c r="H43" i="9"/>
  <c r="L43" i="9"/>
  <c r="N43" i="9"/>
  <c r="Q43" i="9"/>
  <c r="H47" i="9"/>
  <c r="L47" i="9"/>
  <c r="N47" i="9"/>
  <c r="Q47" i="9"/>
  <c r="H52" i="9"/>
  <c r="L52" i="9"/>
  <c r="N52" i="9"/>
  <c r="Q52" i="9"/>
  <c r="H57" i="9"/>
  <c r="L57" i="9"/>
  <c r="N57" i="9"/>
  <c r="Q57" i="9"/>
  <c r="H61" i="9"/>
  <c r="L61" i="9"/>
  <c r="N61" i="9"/>
  <c r="Q61" i="9"/>
  <c r="L70" i="9"/>
  <c r="Q70" i="9"/>
  <c r="L75" i="9"/>
  <c r="Q75" i="9"/>
  <c r="H79" i="9"/>
  <c r="L79" i="9"/>
  <c r="N79" i="9"/>
  <c r="Q79" i="9"/>
  <c r="H84" i="9"/>
  <c r="L84" i="9"/>
  <c r="N84" i="9"/>
  <c r="Q84" i="9"/>
  <c r="H89" i="9"/>
  <c r="L89" i="9"/>
  <c r="N89" i="9"/>
  <c r="Q89" i="9"/>
  <c r="H93" i="9"/>
  <c r="L93" i="9"/>
  <c r="N93" i="9"/>
  <c r="Q93" i="9"/>
  <c r="E25" i="9"/>
  <c r="I25" i="9"/>
  <c r="E29" i="9"/>
  <c r="E34" i="9"/>
  <c r="E38" i="9"/>
  <c r="E43" i="9"/>
  <c r="I47" i="9"/>
  <c r="I52" i="9"/>
  <c r="E57" i="9"/>
  <c r="E61" i="9"/>
  <c r="I61" i="9"/>
  <c r="E66" i="9"/>
  <c r="E70" i="9"/>
  <c r="E75" i="9"/>
  <c r="E79" i="9"/>
  <c r="I79" i="9"/>
  <c r="E84" i="9"/>
  <c r="I84" i="9"/>
  <c r="E89" i="9"/>
  <c r="I89" i="9"/>
  <c r="E93" i="9"/>
  <c r="I93" i="9"/>
  <c r="I29" i="9"/>
  <c r="I38" i="9"/>
  <c r="I43" i="9"/>
  <c r="E47" i="9"/>
  <c r="E52" i="9"/>
  <c r="I57" i="9"/>
  <c r="F25" i="9"/>
  <c r="J25" i="9"/>
  <c r="M25" i="9"/>
  <c r="F29" i="9"/>
  <c r="J29" i="9"/>
  <c r="M29" i="9"/>
  <c r="G34" i="9"/>
  <c r="F38" i="9"/>
  <c r="J38" i="9"/>
  <c r="M38" i="9"/>
  <c r="F43" i="9"/>
  <c r="J43" i="9"/>
  <c r="M43" i="9"/>
  <c r="F47" i="9"/>
  <c r="J47" i="9"/>
  <c r="M47" i="9"/>
  <c r="F52" i="9"/>
  <c r="J52" i="9"/>
  <c r="M52" i="9"/>
  <c r="F57" i="9"/>
  <c r="J57" i="9"/>
  <c r="M57" i="9"/>
  <c r="F61" i="9"/>
  <c r="J61" i="9"/>
  <c r="M61" i="9"/>
  <c r="I66" i="9"/>
  <c r="H70" i="9"/>
  <c r="N70" i="9"/>
  <c r="H75" i="9"/>
  <c r="N75" i="9"/>
  <c r="F79" i="9"/>
  <c r="J79" i="9"/>
  <c r="M79" i="9"/>
  <c r="F84" i="9"/>
  <c r="J84" i="9"/>
  <c r="M84" i="9"/>
  <c r="F89" i="9"/>
  <c r="J89" i="9"/>
  <c r="M89" i="9"/>
  <c r="F93" i="9"/>
  <c r="J93" i="9"/>
  <c r="M93" i="9"/>
  <c r="G90" i="9"/>
  <c r="K90" i="9"/>
  <c r="P90" i="9"/>
  <c r="H86" i="9"/>
  <c r="L86" i="9"/>
  <c r="N86" i="9"/>
  <c r="H90" i="9"/>
  <c r="L90" i="9"/>
  <c r="N90" i="9"/>
  <c r="Q90" i="9"/>
  <c r="H91" i="9"/>
  <c r="L91" i="9"/>
  <c r="N91" i="9"/>
  <c r="Q91" i="9"/>
  <c r="E90" i="9"/>
  <c r="I90" i="9"/>
  <c r="E91" i="9"/>
  <c r="I91" i="9"/>
  <c r="Q82" i="9"/>
  <c r="L82" i="9"/>
  <c r="E78" i="9"/>
  <c r="I82" i="9"/>
  <c r="H82" i="9"/>
  <c r="N82" i="9"/>
  <c r="I78" i="9"/>
  <c r="E82" i="9"/>
  <c r="E83" i="9"/>
  <c r="I83" i="9"/>
  <c r="F78" i="9"/>
  <c r="J78" i="9"/>
  <c r="M78" i="9"/>
  <c r="F82" i="9"/>
  <c r="J82" i="9"/>
  <c r="M82" i="9"/>
  <c r="F83" i="9"/>
  <c r="J83" i="9"/>
  <c r="M83" i="9"/>
  <c r="F70" i="9"/>
  <c r="J70" i="9"/>
  <c r="M70" i="9"/>
  <c r="O70" i="9"/>
  <c r="F74" i="9"/>
  <c r="J74" i="9"/>
  <c r="M74" i="9"/>
  <c r="O74" i="9"/>
  <c r="F75" i="9"/>
  <c r="J75" i="9"/>
  <c r="M75" i="9"/>
  <c r="O75" i="9"/>
  <c r="E74" i="9"/>
  <c r="I74" i="9"/>
  <c r="G70" i="9"/>
  <c r="K70" i="9"/>
  <c r="G74" i="9"/>
  <c r="K74" i="9"/>
  <c r="G75" i="9"/>
  <c r="K75" i="9"/>
  <c r="F66" i="9"/>
  <c r="J66" i="9"/>
  <c r="M66" i="9"/>
  <c r="O66" i="9"/>
  <c r="G66" i="9"/>
  <c r="K66" i="9"/>
  <c r="P66" i="9"/>
  <c r="H66" i="9"/>
  <c r="L66" i="9"/>
  <c r="N66" i="9"/>
  <c r="H50" i="9"/>
  <c r="L50" i="9"/>
  <c r="N50" i="9"/>
  <c r="Q50" i="9"/>
  <c r="F50" i="9"/>
  <c r="J50" i="9"/>
  <c r="M50" i="9"/>
  <c r="E42" i="9"/>
  <c r="I42" i="9"/>
  <c r="F42" i="9"/>
  <c r="J42" i="9"/>
  <c r="M42" i="9"/>
  <c r="O42" i="9"/>
  <c r="G42" i="9"/>
  <c r="K42" i="9"/>
  <c r="F34" i="9"/>
  <c r="J34" i="9"/>
  <c r="M34" i="9"/>
  <c r="O34" i="9"/>
  <c r="H34" i="9"/>
  <c r="L34" i="9"/>
  <c r="N34" i="9"/>
  <c r="P26" i="9"/>
  <c r="G26" i="9"/>
  <c r="K26" i="9"/>
  <c r="H26" i="9"/>
  <c r="L26" i="9"/>
  <c r="N26" i="9"/>
  <c r="Q26" i="9"/>
  <c r="E26" i="9"/>
  <c r="I26" i="9"/>
  <c r="H7" i="11" l="1"/>
  <c r="L7" i="11"/>
  <c r="P7" i="11"/>
  <c r="I7" i="11"/>
  <c r="J7" i="11"/>
  <c r="N7" i="11"/>
  <c r="E7" i="11"/>
  <c r="F7" i="11"/>
  <c r="G7" i="11"/>
  <c r="K7" i="11"/>
  <c r="O7" i="11"/>
  <c r="M7" i="11"/>
  <c r="F8" i="9"/>
  <c r="J8" i="9"/>
  <c r="M8" i="9"/>
  <c r="O8" i="9"/>
  <c r="G8" i="9"/>
  <c r="K8" i="9"/>
  <c r="P8" i="9"/>
  <c r="H8" i="9"/>
  <c r="L8" i="9"/>
  <c r="N8" i="9"/>
  <c r="Q8" i="9"/>
  <c r="E8" i="9"/>
  <c r="I8" i="9"/>
  <c r="Q6" i="9" l="1"/>
  <c r="J6" i="9"/>
  <c r="E6" i="9"/>
  <c r="M6" i="9"/>
  <c r="N6" i="9"/>
  <c r="F6" i="9"/>
  <c r="O6" i="9"/>
  <c r="G6" i="9"/>
  <c r="K6" i="9"/>
  <c r="I6" i="9"/>
  <c r="P6" i="9"/>
  <c r="H6" i="9"/>
  <c r="L6" i="9"/>
  <c r="H12" i="9"/>
  <c r="H7" i="9"/>
  <c r="J7" i="9"/>
  <c r="K7" i="9"/>
  <c r="O7" i="9"/>
  <c r="I7" i="9"/>
  <c r="N7" i="9"/>
  <c r="G7" i="9"/>
  <c r="P7" i="9"/>
  <c r="L7" i="9"/>
  <c r="E7" i="9"/>
  <c r="F7" i="9"/>
  <c r="Q7" i="9"/>
  <c r="M7" i="9"/>
  <c r="P11" i="9"/>
  <c r="N11" i="9"/>
  <c r="E11" i="9"/>
  <c r="I11" i="9"/>
  <c r="M11" i="9"/>
  <c r="H11" i="9"/>
  <c r="K11" i="9"/>
  <c r="H9" i="9"/>
  <c r="K9" i="9"/>
  <c r="Q9" i="9"/>
  <c r="O9" i="9"/>
  <c r="N9" i="9"/>
  <c r="F9" i="9"/>
  <c r="J9" i="9"/>
  <c r="E9" i="9"/>
  <c r="E13" i="9"/>
  <c r="P13" i="9"/>
  <c r="O13" i="9"/>
  <c r="J13" i="9"/>
  <c r="K13" i="9"/>
  <c r="E10" i="9"/>
  <c r="M10" i="9" l="1"/>
  <c r="L10" i="9"/>
  <c r="I10" i="9"/>
  <c r="Q10" i="9"/>
  <c r="M13" i="9"/>
  <c r="P10" i="9"/>
  <c r="K10" i="9"/>
  <c r="L13" i="9"/>
  <c r="Q13" i="9"/>
  <c r="H13" i="9"/>
  <c r="F13" i="9"/>
  <c r="M9" i="9"/>
  <c r="P9" i="9"/>
  <c r="O11" i="9"/>
  <c r="L11" i="9"/>
  <c r="G11" i="9"/>
  <c r="J11" i="9"/>
  <c r="J12" i="9"/>
  <c r="N12" i="9"/>
  <c r="M12" i="9"/>
  <c r="Q12" i="9"/>
  <c r="F10" i="9"/>
  <c r="O10" i="9"/>
  <c r="H10" i="9"/>
  <c r="G10" i="9"/>
  <c r="N10" i="9"/>
  <c r="J10" i="9"/>
  <c r="G13" i="9"/>
  <c r="I13" i="9"/>
  <c r="N13" i="9"/>
  <c r="G9" i="9"/>
  <c r="I9" i="9"/>
  <c r="L9" i="9"/>
  <c r="Q11" i="9"/>
  <c r="F11" i="9"/>
  <c r="F12" i="9"/>
  <c r="K12" i="9"/>
  <c r="G12" i="9"/>
  <c r="L12" i="9"/>
  <c r="P12" i="9"/>
  <c r="E12" i="9"/>
  <c r="O12" i="9"/>
  <c r="I12" i="9"/>
  <c r="E14" i="9"/>
  <c r="M14" i="9"/>
  <c r="H14" i="9"/>
  <c r="Q14" i="9"/>
  <c r="O14" i="9"/>
  <c r="K14" i="9"/>
  <c r="J14" i="9"/>
  <c r="P14" i="9"/>
  <c r="H15" i="9"/>
  <c r="N15" i="9"/>
  <c r="E15" i="9"/>
  <c r="I15" i="9"/>
  <c r="F15" i="9"/>
  <c r="J15" i="9"/>
  <c r="M15" i="9"/>
  <c r="O15" i="9"/>
  <c r="L15" i="9"/>
  <c r="Q15" i="9"/>
  <c r="G15" i="9"/>
  <c r="K15" i="9"/>
  <c r="P15" i="9"/>
  <c r="H17" i="9"/>
  <c r="N17" i="9"/>
  <c r="E17" i="9"/>
  <c r="I17" i="9"/>
  <c r="F17" i="9"/>
  <c r="J17" i="9"/>
  <c r="M17" i="9"/>
  <c r="O17" i="9"/>
  <c r="L17" i="9"/>
  <c r="Q17" i="9"/>
  <c r="G17" i="9"/>
  <c r="K17" i="9"/>
  <c r="P17" i="9"/>
  <c r="H18" i="9"/>
  <c r="N18" i="9"/>
  <c r="E18" i="9"/>
  <c r="I18" i="9"/>
  <c r="F18" i="9"/>
  <c r="J18" i="9"/>
  <c r="M18" i="9"/>
  <c r="O18" i="9"/>
  <c r="L18" i="9"/>
  <c r="Q18" i="9"/>
  <c r="G18" i="9"/>
  <c r="K18" i="9"/>
  <c r="P18" i="9"/>
  <c r="E19" i="9"/>
  <c r="K19" i="9"/>
  <c r="J19" i="9"/>
  <c r="G19" i="9"/>
  <c r="M19" i="9"/>
  <c r="F19" i="9"/>
  <c r="P19" i="9"/>
  <c r="I19" i="9"/>
  <c r="Q19" i="9"/>
  <c r="H19" i="9"/>
  <c r="O19" i="9"/>
  <c r="L19" i="9"/>
  <c r="N19" i="9"/>
  <c r="L20" i="9"/>
  <c r="Q20" i="9"/>
  <c r="E20" i="9"/>
  <c r="I20" i="9"/>
  <c r="F20" i="9"/>
  <c r="J20" i="9"/>
  <c r="M20" i="9"/>
  <c r="O20" i="9"/>
  <c r="H20" i="9"/>
  <c r="N20" i="9"/>
  <c r="G20" i="9"/>
  <c r="K20" i="9"/>
  <c r="P20" i="9"/>
  <c r="Q21" i="9"/>
  <c r="E21" i="9"/>
  <c r="I21" i="9"/>
  <c r="H21" i="9"/>
  <c r="F21" i="9"/>
  <c r="J21" i="9"/>
  <c r="M21" i="9"/>
  <c r="O21" i="9"/>
  <c r="L21" i="9"/>
  <c r="N21" i="9"/>
  <c r="G21" i="9"/>
  <c r="K21" i="9"/>
  <c r="P21" i="9"/>
  <c r="H16" i="9"/>
  <c r="N16" i="9"/>
  <c r="E16" i="9"/>
  <c r="I16" i="9"/>
  <c r="F16" i="9"/>
  <c r="J16" i="9"/>
  <c r="M16" i="9"/>
  <c r="O16" i="9"/>
  <c r="L16" i="9"/>
  <c r="Q16" i="9"/>
  <c r="G16" i="9"/>
  <c r="K16" i="9"/>
  <c r="P16" i="9"/>
  <c r="I14" i="9" l="1"/>
  <c r="G14" i="9"/>
  <c r="F14" i="9"/>
  <c r="N14" i="9"/>
  <c r="L14" i="9"/>
</calcChain>
</file>

<file path=xl/sharedStrings.xml><?xml version="1.0" encoding="utf-8"?>
<sst xmlns="http://schemas.openxmlformats.org/spreadsheetml/2006/main" count="170" uniqueCount="65">
  <si>
    <t>L/ha</t>
  </si>
  <si>
    <t>Nozzle</t>
  </si>
  <si>
    <t>Pressure</t>
  </si>
  <si>
    <t>(psi)</t>
  </si>
  <si>
    <t>(mL/min)</t>
  </si>
  <si>
    <t>Orange</t>
  </si>
  <si>
    <t>Green</t>
  </si>
  <si>
    <t>Yellow</t>
  </si>
  <si>
    <t>Blue</t>
  </si>
  <si>
    <t>Red</t>
  </si>
  <si>
    <t>Brown</t>
  </si>
  <si>
    <t>Gray</t>
  </si>
  <si>
    <t>01</t>
  </si>
  <si>
    <t>02</t>
  </si>
  <si>
    <t>03</t>
  </si>
  <si>
    <t>04</t>
  </si>
  <si>
    <t>05</t>
  </si>
  <si>
    <t>06</t>
  </si>
  <si>
    <t>08</t>
  </si>
  <si>
    <t>015</t>
  </si>
  <si>
    <t>025</t>
  </si>
  <si>
    <t>Lilac</t>
  </si>
  <si>
    <t>White</t>
  </si>
  <si>
    <t>size</t>
  </si>
  <si>
    <t>gpa</t>
  </si>
  <si>
    <t>035</t>
  </si>
  <si>
    <t>10</t>
  </si>
  <si>
    <t>Lt. Blue</t>
  </si>
  <si>
    <t>Flow rate</t>
  </si>
  <si>
    <t>Brown Red</t>
  </si>
  <si>
    <t>Light Blue</t>
  </si>
  <si>
    <t>(bar)</t>
  </si>
  <si>
    <t xml:space="preserve">Nozzle </t>
  </si>
  <si>
    <t>(US gpm)</t>
  </si>
  <si>
    <t xml:space="preserve">Numbers in Table Body are mph, nozzle spacing = </t>
  </si>
  <si>
    <t>Blue-Green</t>
  </si>
  <si>
    <t>Flame Red</t>
  </si>
  <si>
    <t xml:space="preserve">Numbers in Table Body are km/h, nozzle spacing = </t>
  </si>
  <si>
    <t>cm</t>
  </si>
  <si>
    <t>flow</t>
  </si>
  <si>
    <t>in</t>
  </si>
  <si>
    <t>Enter desired nozzle spacing or water volumes in blue shaded cells</t>
  </si>
  <si>
    <t>Target Volume (US gpa):</t>
  </si>
  <si>
    <t>Target Speed (mph):</t>
  </si>
  <si>
    <t>Rquired Flow (US gpm):</t>
  </si>
  <si>
    <t>DC at</t>
  </si>
  <si>
    <t>mph</t>
  </si>
  <si>
    <t>Speed Range</t>
  </si>
  <si>
    <t>Min</t>
  </si>
  <si>
    <t>Max</t>
  </si>
  <si>
    <t>DC (%) at</t>
  </si>
  <si>
    <t>25% DC</t>
  </si>
  <si>
    <t>100% DC</t>
  </si>
  <si>
    <t>Target Speed (km/h):</t>
  </si>
  <si>
    <t>Target Volume (L/ha):</t>
  </si>
  <si>
    <t>km/h</t>
  </si>
  <si>
    <t>Required Flow (mL/min):</t>
  </si>
  <si>
    <t xml:space="preserve">Notes: </t>
  </si>
  <si>
    <t>1. Enter desired values in yellow cells</t>
  </si>
  <si>
    <t>2. Scroll down. Ideal Duty Cycle (60 to 80%) will appear as light green shade</t>
  </si>
  <si>
    <t>3. Select pressure that meets pattern and spray quality needs for selected nozzle</t>
  </si>
  <si>
    <t>4. Pressures are at nozzle. Add solenoid pressure drop to cab gauge</t>
  </si>
  <si>
    <t>Flow</t>
  </si>
  <si>
    <t>Nozzle Spacing (cm):</t>
  </si>
  <si>
    <t>Nozzle Spacing (in):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</si>
</sst>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b/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3A6E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B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8CE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65D"/>
        <bgColor indexed="64"/>
      </patternFill>
    </fill>
    <fill>
      <patternFill patternType="solid">
        <fgColor rgb="FFD6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2" xfId="0" quotePrefix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2" xfId="0" quotePrefix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2" xfId="0" quotePrefix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12" xfId="0" quotePrefix="1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7" fillId="7" borderId="12" xfId="0" quotePrefix="1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12" xfId="0" quotePrefix="1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9" borderId="12" xfId="0" quotePrefix="1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6" fillId="10" borderId="12" xfId="0" quotePrefix="1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quotePrefix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6" fillId="11" borderId="12" xfId="0" quotePrefix="1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6" fillId="12" borderId="12" xfId="0" quotePrefix="1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2" xfId="0" quotePrefix="1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20" xfId="0" applyFont="1" applyFill="1" applyBorder="1" applyAlignment="1"/>
    <xf numFmtId="2" fontId="3" fillId="0" borderId="1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6" fillId="15" borderId="12" xfId="0" applyFont="1" applyFill="1" applyBorder="1" applyAlignment="1">
      <alignment horizontal="center"/>
    </xf>
    <xf numFmtId="0" fontId="6" fillId="15" borderId="13" xfId="0" applyFont="1" applyFill="1" applyBorder="1" applyAlignment="1">
      <alignment horizontal="center"/>
    </xf>
    <xf numFmtId="0" fontId="7" fillId="15" borderId="12" xfId="0" quotePrefix="1" applyFont="1" applyFill="1" applyBorder="1" applyAlignment="1">
      <alignment horizontal="center"/>
    </xf>
    <xf numFmtId="0" fontId="7" fillId="15" borderId="12" xfId="0" applyFont="1" applyFill="1" applyBorder="1" applyAlignment="1">
      <alignment horizontal="center"/>
    </xf>
    <xf numFmtId="0" fontId="6" fillId="16" borderId="12" xfId="0" applyFont="1" applyFill="1" applyBorder="1" applyAlignment="1">
      <alignment horizontal="center"/>
    </xf>
    <xf numFmtId="0" fontId="6" fillId="16" borderId="13" xfId="0" applyFont="1" applyFill="1" applyBorder="1" applyAlignment="1">
      <alignment horizontal="center"/>
    </xf>
    <xf numFmtId="0" fontId="7" fillId="16" borderId="12" xfId="0" quotePrefix="1" applyFont="1" applyFill="1" applyBorder="1" applyAlignment="1">
      <alignment horizontal="center"/>
    </xf>
    <xf numFmtId="0" fontId="7" fillId="16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4" fillId="14" borderId="14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4" fillId="14" borderId="19" xfId="0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9" fillId="0" borderId="0" xfId="0" applyFont="1"/>
    <xf numFmtId="0" fontId="4" fillId="2" borderId="8" xfId="0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9" fillId="4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10" fillId="0" borderId="0" xfId="0" applyFont="1"/>
    <xf numFmtId="0" fontId="6" fillId="2" borderId="1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14" borderId="8" xfId="0" applyFont="1" applyFill="1" applyBorder="1" applyAlignment="1">
      <alignment horizontal="center"/>
    </xf>
    <xf numFmtId="0" fontId="4" fillId="14" borderId="0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16" xfId="0" applyFont="1" applyFill="1" applyBorder="1" applyAlignment="1">
      <alignment horizontal="center"/>
    </xf>
  </cellXfs>
  <cellStyles count="1">
    <cellStyle name="Normal" xfId="0" builtinId="0"/>
  </cellStyles>
  <dxfs count="29"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  <dxf>
      <fill>
        <patternFill>
          <bgColor rgb="FFD8E4BC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E4BC"/>
      <color rgb="FFF2F2F2"/>
      <color rgb="FFD60000"/>
      <color rgb="FF009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109"/>
  <sheetViews>
    <sheetView tabSelected="1" zoomScale="90" zoomScaleNormal="90" workbookViewId="0">
      <selection activeCell="O3" sqref="O3"/>
    </sheetView>
  </sheetViews>
  <sheetFormatPr defaultRowHeight="12.75" x14ac:dyDescent="0.2"/>
  <cols>
    <col min="1" max="1" width="10" customWidth="1"/>
    <col min="2" max="2" width="12.7109375" style="1" customWidth="1"/>
    <col min="3" max="4" width="11.7109375" customWidth="1"/>
    <col min="5" max="5" width="9.140625" customWidth="1"/>
    <col min="16" max="16" width="9.140625" customWidth="1"/>
  </cols>
  <sheetData>
    <row r="1" spans="2:19" x14ac:dyDescent="0.2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9" ht="15" thickBot="1" x14ac:dyDescent="0.25">
      <c r="B2" s="68"/>
      <c r="C2" s="69"/>
      <c r="D2" s="70"/>
    </row>
    <row r="3" spans="2:19" ht="14.25" x14ac:dyDescent="0.2">
      <c r="B3" s="60"/>
      <c r="C3" s="60"/>
      <c r="D3" s="71"/>
      <c r="E3" s="77"/>
      <c r="F3" s="78"/>
      <c r="G3" s="78"/>
      <c r="H3" s="137" t="s">
        <v>34</v>
      </c>
      <c r="I3" s="137"/>
      <c r="J3" s="137"/>
      <c r="K3" s="137"/>
      <c r="L3" s="137"/>
      <c r="M3" s="137"/>
      <c r="N3" s="137"/>
      <c r="O3" s="143">
        <v>20</v>
      </c>
      <c r="P3" s="78" t="s">
        <v>40</v>
      </c>
      <c r="Q3" s="79"/>
      <c r="S3" s="108" t="s">
        <v>41</v>
      </c>
    </row>
    <row r="4" spans="2:19" ht="14.25" x14ac:dyDescent="0.2">
      <c r="B4" s="13" t="s">
        <v>32</v>
      </c>
      <c r="C4" s="13" t="s">
        <v>2</v>
      </c>
      <c r="D4" s="76" t="s">
        <v>28</v>
      </c>
      <c r="E4" s="140">
        <v>3</v>
      </c>
      <c r="F4" s="141">
        <v>4</v>
      </c>
      <c r="G4" s="141">
        <v>5</v>
      </c>
      <c r="H4" s="141">
        <v>6</v>
      </c>
      <c r="I4" s="141">
        <v>7</v>
      </c>
      <c r="J4" s="141">
        <v>8</v>
      </c>
      <c r="K4" s="141">
        <v>9</v>
      </c>
      <c r="L4" s="141">
        <v>10</v>
      </c>
      <c r="M4" s="141">
        <v>12</v>
      </c>
      <c r="N4" s="141">
        <v>14</v>
      </c>
      <c r="O4" s="141">
        <v>16</v>
      </c>
      <c r="P4" s="141">
        <v>18</v>
      </c>
      <c r="Q4" s="142">
        <v>20</v>
      </c>
    </row>
    <row r="5" spans="2:19" ht="15" thickBot="1" x14ac:dyDescent="0.25">
      <c r="B5" s="14" t="s">
        <v>23</v>
      </c>
      <c r="C5" s="14" t="s">
        <v>3</v>
      </c>
      <c r="D5" s="76" t="s">
        <v>33</v>
      </c>
      <c r="E5" s="57" t="s">
        <v>24</v>
      </c>
      <c r="F5" s="10" t="s">
        <v>24</v>
      </c>
      <c r="G5" s="10" t="s">
        <v>24</v>
      </c>
      <c r="H5" s="10" t="s">
        <v>24</v>
      </c>
      <c r="I5" s="10" t="s">
        <v>24</v>
      </c>
      <c r="J5" s="10" t="s">
        <v>24</v>
      </c>
      <c r="K5" s="10" t="s">
        <v>24</v>
      </c>
      <c r="L5" s="10" t="s">
        <v>24</v>
      </c>
      <c r="M5" s="10" t="s">
        <v>24</v>
      </c>
      <c r="N5" s="10" t="s">
        <v>24</v>
      </c>
      <c r="O5" s="10" t="s">
        <v>24</v>
      </c>
      <c r="P5" s="10" t="s">
        <v>24</v>
      </c>
      <c r="Q5" s="11" t="s">
        <v>24</v>
      </c>
    </row>
    <row r="6" spans="2:19" ht="15" x14ac:dyDescent="0.25">
      <c r="B6" s="53"/>
      <c r="C6" s="94">
        <v>20</v>
      </c>
      <c r="D6" s="83">
        <f>(C6/40*B$8^2)^0.5</f>
        <v>7.0710678118654766E-2</v>
      </c>
      <c r="E6" s="49">
        <f t="shared" ref="E6:Q15" si="0">$D6*5940/E$4/$O$3</f>
        <v>7.0003571337468218</v>
      </c>
      <c r="F6" s="49">
        <f t="shared" si="0"/>
        <v>5.2502678503101166</v>
      </c>
      <c r="G6" s="49">
        <f t="shared" si="0"/>
        <v>4.2002142802480931</v>
      </c>
      <c r="H6" s="49">
        <f t="shared" si="0"/>
        <v>3.5001785668734109</v>
      </c>
      <c r="I6" s="49">
        <f t="shared" si="0"/>
        <v>3.0001530573200665</v>
      </c>
      <c r="J6" s="49">
        <f t="shared" si="0"/>
        <v>2.6251339251550583</v>
      </c>
      <c r="K6" s="49">
        <f t="shared" si="0"/>
        <v>2.3334523779156071</v>
      </c>
      <c r="L6" s="49">
        <f t="shared" si="0"/>
        <v>2.1001071401240465</v>
      </c>
      <c r="M6" s="49">
        <f t="shared" si="0"/>
        <v>1.7500892834367054</v>
      </c>
      <c r="N6" s="49">
        <f t="shared" si="0"/>
        <v>1.5000765286600333</v>
      </c>
      <c r="O6" s="49">
        <f t="shared" si="0"/>
        <v>1.3125669625775291</v>
      </c>
      <c r="P6" s="49">
        <f t="shared" si="0"/>
        <v>1.1667261889578036</v>
      </c>
      <c r="Q6" s="50">
        <f t="shared" si="0"/>
        <v>1.0500535700620233</v>
      </c>
    </row>
    <row r="7" spans="2:19" ht="15" x14ac:dyDescent="0.25">
      <c r="B7" s="53"/>
      <c r="C7" s="95">
        <v>30</v>
      </c>
      <c r="D7" s="84">
        <f t="shared" ref="D7:D13" si="1">(C7/40*B$8^2)^0.5</f>
        <v>8.6602540378443879E-2</v>
      </c>
      <c r="E7" s="4">
        <f t="shared" si="0"/>
        <v>8.5736514974659439</v>
      </c>
      <c r="F7" s="4">
        <f t="shared" si="0"/>
        <v>6.4302386230994584</v>
      </c>
      <c r="G7" s="4">
        <f t="shared" si="0"/>
        <v>5.1441908984795663</v>
      </c>
      <c r="H7" s="4">
        <f t="shared" si="0"/>
        <v>4.286825748732972</v>
      </c>
      <c r="I7" s="4">
        <f t="shared" si="0"/>
        <v>3.6744220703425476</v>
      </c>
      <c r="J7" s="4">
        <f t="shared" si="0"/>
        <v>3.2151193115497292</v>
      </c>
      <c r="K7" s="4">
        <f t="shared" si="0"/>
        <v>2.8578838324886484</v>
      </c>
      <c r="L7" s="4">
        <f t="shared" si="0"/>
        <v>2.5720954492397832</v>
      </c>
      <c r="M7" s="4">
        <f t="shared" si="0"/>
        <v>2.143412874366486</v>
      </c>
      <c r="N7" s="4">
        <f t="shared" si="0"/>
        <v>1.8372110351712738</v>
      </c>
      <c r="O7" s="4">
        <f t="shared" si="0"/>
        <v>1.6075596557748646</v>
      </c>
      <c r="P7" s="4">
        <f t="shared" si="0"/>
        <v>1.4289419162443242</v>
      </c>
      <c r="Q7" s="5">
        <f t="shared" si="0"/>
        <v>1.2860477246198916</v>
      </c>
    </row>
    <row r="8" spans="2:19" ht="15" x14ac:dyDescent="0.25">
      <c r="B8" s="54">
        <v>0.1</v>
      </c>
      <c r="C8" s="95">
        <v>40</v>
      </c>
      <c r="D8" s="84">
        <f t="shared" si="1"/>
        <v>0.1</v>
      </c>
      <c r="E8" s="4">
        <f t="shared" si="0"/>
        <v>9.9</v>
      </c>
      <c r="F8" s="4">
        <f t="shared" si="0"/>
        <v>7.4249999999999998</v>
      </c>
      <c r="G8" s="4">
        <f t="shared" si="0"/>
        <v>5.9399999999999995</v>
      </c>
      <c r="H8" s="4">
        <f t="shared" si="0"/>
        <v>4.95</v>
      </c>
      <c r="I8" s="4">
        <f t="shared" si="0"/>
        <v>4.2428571428571429</v>
      </c>
      <c r="J8" s="4">
        <f t="shared" si="0"/>
        <v>3.7124999999999999</v>
      </c>
      <c r="K8" s="4">
        <f t="shared" si="0"/>
        <v>3.3</v>
      </c>
      <c r="L8" s="4">
        <f t="shared" si="0"/>
        <v>2.9699999999999998</v>
      </c>
      <c r="M8" s="4">
        <f t="shared" si="0"/>
        <v>2.4750000000000001</v>
      </c>
      <c r="N8" s="4">
        <f t="shared" si="0"/>
        <v>2.1214285714285714</v>
      </c>
      <c r="O8" s="4">
        <f t="shared" si="0"/>
        <v>1.85625</v>
      </c>
      <c r="P8" s="4">
        <f t="shared" si="0"/>
        <v>1.65</v>
      </c>
      <c r="Q8" s="5">
        <f t="shared" si="0"/>
        <v>1.4849999999999999</v>
      </c>
    </row>
    <row r="9" spans="2:19" ht="15" x14ac:dyDescent="0.25">
      <c r="B9" s="53"/>
      <c r="C9" s="95">
        <v>50</v>
      </c>
      <c r="D9" s="84">
        <f t="shared" si="1"/>
        <v>0.1118033988749895</v>
      </c>
      <c r="E9" s="4">
        <f t="shared" si="0"/>
        <v>11.068536488623959</v>
      </c>
      <c r="F9" s="4">
        <f t="shared" si="0"/>
        <v>8.3014023664679701</v>
      </c>
      <c r="G9" s="4">
        <f t="shared" si="0"/>
        <v>6.6411218931743763</v>
      </c>
      <c r="H9" s="4">
        <f t="shared" si="0"/>
        <v>5.5342682443119795</v>
      </c>
      <c r="I9" s="4">
        <f t="shared" si="0"/>
        <v>4.7436584951245546</v>
      </c>
      <c r="J9" s="4">
        <f t="shared" si="0"/>
        <v>4.1507011832339851</v>
      </c>
      <c r="K9" s="4">
        <f t="shared" si="0"/>
        <v>3.689512162874653</v>
      </c>
      <c r="L9" s="4">
        <f t="shared" si="0"/>
        <v>3.3205609465871881</v>
      </c>
      <c r="M9" s="4">
        <f t="shared" si="0"/>
        <v>2.7671341221559898</v>
      </c>
      <c r="N9" s="4">
        <f t="shared" si="0"/>
        <v>2.3718292475622773</v>
      </c>
      <c r="O9" s="4">
        <f t="shared" si="0"/>
        <v>2.0753505916169925</v>
      </c>
      <c r="P9" s="4">
        <f t="shared" si="0"/>
        <v>1.8447560814373265</v>
      </c>
      <c r="Q9" s="5">
        <f t="shared" si="0"/>
        <v>1.6602804732935941</v>
      </c>
    </row>
    <row r="10" spans="2:19" ht="15" x14ac:dyDescent="0.25">
      <c r="B10" s="53" t="s">
        <v>5</v>
      </c>
      <c r="C10" s="95">
        <v>60</v>
      </c>
      <c r="D10" s="84">
        <f t="shared" si="1"/>
        <v>0.12247448713915891</v>
      </c>
      <c r="E10" s="4">
        <f t="shared" si="0"/>
        <v>12.124974226776732</v>
      </c>
      <c r="F10" s="4">
        <f t="shared" si="0"/>
        <v>9.0937306700825484</v>
      </c>
      <c r="G10" s="4">
        <f t="shared" si="0"/>
        <v>7.2749845360660386</v>
      </c>
      <c r="H10" s="4">
        <f t="shared" si="0"/>
        <v>6.0624871133883662</v>
      </c>
      <c r="I10" s="4">
        <f t="shared" si="0"/>
        <v>5.196417525761456</v>
      </c>
      <c r="J10" s="4">
        <f t="shared" si="0"/>
        <v>4.5468653350412742</v>
      </c>
      <c r="K10" s="4">
        <f t="shared" si="0"/>
        <v>4.0416580755922435</v>
      </c>
      <c r="L10" s="4">
        <f t="shared" si="0"/>
        <v>3.6374922680330193</v>
      </c>
      <c r="M10" s="4">
        <f t="shared" si="0"/>
        <v>3.0312435566941831</v>
      </c>
      <c r="N10" s="4">
        <f t="shared" si="0"/>
        <v>2.598208762880728</v>
      </c>
      <c r="O10" s="4">
        <f t="shared" si="0"/>
        <v>2.2734326675206371</v>
      </c>
      <c r="P10" s="4">
        <f t="shared" si="0"/>
        <v>2.0208290377961218</v>
      </c>
      <c r="Q10" s="5">
        <f t="shared" si="0"/>
        <v>1.8187461340165096</v>
      </c>
    </row>
    <row r="11" spans="2:19" ht="15" x14ac:dyDescent="0.25">
      <c r="B11" s="53"/>
      <c r="C11" s="95">
        <v>70</v>
      </c>
      <c r="D11" s="84">
        <f t="shared" si="1"/>
        <v>0.13228756555322954</v>
      </c>
      <c r="E11" s="4">
        <f t="shared" si="0"/>
        <v>13.096468989769724</v>
      </c>
      <c r="F11" s="4">
        <f t="shared" si="0"/>
        <v>9.8223517423272941</v>
      </c>
      <c r="G11" s="4">
        <f t="shared" si="0"/>
        <v>7.8578813938618355</v>
      </c>
      <c r="H11" s="4">
        <f t="shared" si="0"/>
        <v>6.5482344948848619</v>
      </c>
      <c r="I11" s="4">
        <f t="shared" si="0"/>
        <v>5.6127724241870247</v>
      </c>
      <c r="J11" s="4">
        <f t="shared" si="0"/>
        <v>4.9111758711636471</v>
      </c>
      <c r="K11" s="4">
        <f t="shared" si="0"/>
        <v>4.3654896632565752</v>
      </c>
      <c r="L11" s="4">
        <f t="shared" si="0"/>
        <v>3.9289406969309177</v>
      </c>
      <c r="M11" s="4">
        <f t="shared" si="0"/>
        <v>3.2741172474424309</v>
      </c>
      <c r="N11" s="4">
        <f t="shared" si="0"/>
        <v>2.8063862120935124</v>
      </c>
      <c r="O11" s="4">
        <f t="shared" si="0"/>
        <v>2.4555879355818235</v>
      </c>
      <c r="P11" s="4">
        <f t="shared" si="0"/>
        <v>2.1827448316282876</v>
      </c>
      <c r="Q11" s="5">
        <f t="shared" si="0"/>
        <v>1.9644703484654589</v>
      </c>
    </row>
    <row r="12" spans="2:19" ht="15" x14ac:dyDescent="0.25">
      <c r="B12" s="53"/>
      <c r="C12" s="95">
        <v>80</v>
      </c>
      <c r="D12" s="84">
        <f t="shared" si="1"/>
        <v>0.14142135623730953</v>
      </c>
      <c r="E12" s="4">
        <f t="shared" si="0"/>
        <v>14.000714267493644</v>
      </c>
      <c r="F12" s="4">
        <f t="shared" si="0"/>
        <v>10.500535700620233</v>
      </c>
      <c r="G12" s="4">
        <f t="shared" si="0"/>
        <v>8.4004285604961861</v>
      </c>
      <c r="H12" s="4">
        <f t="shared" si="0"/>
        <v>7.0003571337468218</v>
      </c>
      <c r="I12" s="4">
        <f t="shared" si="0"/>
        <v>6.0003061146401331</v>
      </c>
      <c r="J12" s="4">
        <f t="shared" si="0"/>
        <v>5.2502678503101166</v>
      </c>
      <c r="K12" s="4">
        <f t="shared" si="0"/>
        <v>4.6669047558312142</v>
      </c>
      <c r="L12" s="4">
        <f t="shared" si="0"/>
        <v>4.2002142802480931</v>
      </c>
      <c r="M12" s="4">
        <f t="shared" si="0"/>
        <v>3.5001785668734109</v>
      </c>
      <c r="N12" s="4">
        <f t="shared" si="0"/>
        <v>3.0001530573200665</v>
      </c>
      <c r="O12" s="4">
        <f t="shared" si="0"/>
        <v>2.6251339251550583</v>
      </c>
      <c r="P12" s="4">
        <f t="shared" si="0"/>
        <v>2.3334523779156071</v>
      </c>
      <c r="Q12" s="5">
        <f t="shared" si="0"/>
        <v>2.1001071401240465</v>
      </c>
    </row>
    <row r="13" spans="2:19" ht="15" thickBot="1" x14ac:dyDescent="0.25">
      <c r="B13" s="55"/>
      <c r="C13" s="96">
        <v>90</v>
      </c>
      <c r="D13" s="85">
        <f t="shared" si="1"/>
        <v>0.15000000000000002</v>
      </c>
      <c r="E13" s="7">
        <f t="shared" si="0"/>
        <v>14.850000000000003</v>
      </c>
      <c r="F13" s="7">
        <f t="shared" si="0"/>
        <v>11.137500000000001</v>
      </c>
      <c r="G13" s="7">
        <f t="shared" si="0"/>
        <v>8.91</v>
      </c>
      <c r="H13" s="7">
        <f t="shared" si="0"/>
        <v>7.4250000000000016</v>
      </c>
      <c r="I13" s="7">
        <f t="shared" si="0"/>
        <v>6.3642857142857157</v>
      </c>
      <c r="J13" s="7">
        <f t="shared" si="0"/>
        <v>5.5687500000000005</v>
      </c>
      <c r="K13" s="7">
        <f t="shared" si="0"/>
        <v>4.9500000000000011</v>
      </c>
      <c r="L13" s="7">
        <f t="shared" si="0"/>
        <v>4.4550000000000001</v>
      </c>
      <c r="M13" s="7">
        <f t="shared" si="0"/>
        <v>3.7125000000000008</v>
      </c>
      <c r="N13" s="7">
        <f t="shared" si="0"/>
        <v>3.1821428571428578</v>
      </c>
      <c r="O13" s="7">
        <f t="shared" si="0"/>
        <v>2.7843750000000003</v>
      </c>
      <c r="P13" s="7">
        <f t="shared" si="0"/>
        <v>2.4750000000000005</v>
      </c>
      <c r="Q13" s="8">
        <f t="shared" si="0"/>
        <v>2.2275</v>
      </c>
    </row>
    <row r="14" spans="2:19" ht="15" x14ac:dyDescent="0.25">
      <c r="B14" s="15"/>
      <c r="C14" s="94">
        <v>20</v>
      </c>
      <c r="D14" s="83">
        <f>(C14/40*B$16^2)^0.5</f>
        <v>0.10606601717798213</v>
      </c>
      <c r="E14" s="49">
        <f t="shared" si="0"/>
        <v>10.50053570062023</v>
      </c>
      <c r="F14" s="49">
        <f t="shared" si="0"/>
        <v>7.8754017754651731</v>
      </c>
      <c r="G14" s="49">
        <f t="shared" si="0"/>
        <v>6.3003214203721383</v>
      </c>
      <c r="H14" s="49">
        <f t="shared" si="0"/>
        <v>5.2502678503101148</v>
      </c>
      <c r="I14" s="49">
        <f t="shared" si="0"/>
        <v>4.5002295859800991</v>
      </c>
      <c r="J14" s="49">
        <f t="shared" si="0"/>
        <v>3.9377008877325865</v>
      </c>
      <c r="K14" s="49">
        <f t="shared" si="0"/>
        <v>3.50017856687341</v>
      </c>
      <c r="L14" s="49">
        <f t="shared" si="0"/>
        <v>3.1501607101860691</v>
      </c>
      <c r="M14" s="49">
        <f t="shared" si="0"/>
        <v>2.6251339251550574</v>
      </c>
      <c r="N14" s="49">
        <f t="shared" si="0"/>
        <v>2.2501147929900496</v>
      </c>
      <c r="O14" s="49">
        <f t="shared" si="0"/>
        <v>1.9688504438662933</v>
      </c>
      <c r="P14" s="49">
        <f t="shared" si="0"/>
        <v>1.750089283436705</v>
      </c>
      <c r="Q14" s="50">
        <f t="shared" si="0"/>
        <v>1.5750803550930346</v>
      </c>
    </row>
    <row r="15" spans="2:19" ht="15" x14ac:dyDescent="0.25">
      <c r="B15" s="15"/>
      <c r="C15" s="95">
        <v>30</v>
      </c>
      <c r="D15" s="84">
        <f t="shared" ref="D15:D21" si="2">(C15/40*B$16^2)^0.5</f>
        <v>0.12990381056766581</v>
      </c>
      <c r="E15" s="4">
        <f t="shared" si="0"/>
        <v>12.860477246198915</v>
      </c>
      <c r="F15" s="4">
        <f t="shared" si="0"/>
        <v>9.6453579346491871</v>
      </c>
      <c r="G15" s="4">
        <f t="shared" si="0"/>
        <v>7.7162863477193495</v>
      </c>
      <c r="H15" s="4">
        <f t="shared" si="0"/>
        <v>6.4302386230994575</v>
      </c>
      <c r="I15" s="4">
        <f t="shared" si="0"/>
        <v>5.5116331055138215</v>
      </c>
      <c r="J15" s="4">
        <f t="shared" si="0"/>
        <v>4.8226789673245936</v>
      </c>
      <c r="K15" s="4">
        <f t="shared" si="0"/>
        <v>4.2868257487329711</v>
      </c>
      <c r="L15" s="4">
        <f t="shared" si="0"/>
        <v>3.8581431738596748</v>
      </c>
      <c r="M15" s="4">
        <f t="shared" si="0"/>
        <v>3.2151193115497287</v>
      </c>
      <c r="N15" s="4">
        <f t="shared" si="0"/>
        <v>2.7558165527569107</v>
      </c>
      <c r="O15" s="4">
        <f t="shared" si="0"/>
        <v>2.4113394836622968</v>
      </c>
      <c r="P15" s="4">
        <f t="shared" si="0"/>
        <v>2.1434128743664855</v>
      </c>
      <c r="Q15" s="5">
        <f t="shared" si="0"/>
        <v>1.9290715869298374</v>
      </c>
    </row>
    <row r="16" spans="2:19" ht="15" x14ac:dyDescent="0.25">
      <c r="B16" s="16">
        <v>0.15</v>
      </c>
      <c r="C16" s="95">
        <v>40</v>
      </c>
      <c r="D16" s="84">
        <f t="shared" si="2"/>
        <v>0.15</v>
      </c>
      <c r="E16" s="4">
        <f t="shared" ref="E16:Q25" si="3">$D16*5940/E$4/$O$3</f>
        <v>14.85</v>
      </c>
      <c r="F16" s="4">
        <f t="shared" si="3"/>
        <v>11.137499999999999</v>
      </c>
      <c r="G16" s="4">
        <f t="shared" si="3"/>
        <v>8.91</v>
      </c>
      <c r="H16" s="4">
        <f t="shared" si="3"/>
        <v>7.4249999999999998</v>
      </c>
      <c r="I16" s="4">
        <f t="shared" si="3"/>
        <v>6.3642857142857148</v>
      </c>
      <c r="J16" s="4">
        <f t="shared" si="3"/>
        <v>5.5687499999999996</v>
      </c>
      <c r="K16" s="4">
        <f t="shared" si="3"/>
        <v>4.95</v>
      </c>
      <c r="L16" s="4">
        <f t="shared" si="3"/>
        <v>4.4550000000000001</v>
      </c>
      <c r="M16" s="4">
        <f t="shared" si="3"/>
        <v>3.7124999999999999</v>
      </c>
      <c r="N16" s="4">
        <f t="shared" si="3"/>
        <v>3.1821428571428574</v>
      </c>
      <c r="O16" s="4">
        <f t="shared" si="3"/>
        <v>2.7843749999999998</v>
      </c>
      <c r="P16" s="4">
        <f t="shared" si="3"/>
        <v>2.4750000000000001</v>
      </c>
      <c r="Q16" s="5">
        <f t="shared" si="3"/>
        <v>2.2275</v>
      </c>
    </row>
    <row r="17" spans="2:17" ht="15" x14ac:dyDescent="0.25">
      <c r="B17" s="15"/>
      <c r="C17" s="95">
        <v>50</v>
      </c>
      <c r="D17" s="84">
        <f t="shared" si="2"/>
        <v>0.16770509831248423</v>
      </c>
      <c r="E17" s="4">
        <f t="shared" si="3"/>
        <v>16.60280473293594</v>
      </c>
      <c r="F17" s="4">
        <f t="shared" si="3"/>
        <v>12.452103549701954</v>
      </c>
      <c r="G17" s="4">
        <f t="shared" si="3"/>
        <v>9.9616828397615631</v>
      </c>
      <c r="H17" s="4">
        <f t="shared" si="3"/>
        <v>8.3014023664679701</v>
      </c>
      <c r="I17" s="4">
        <f t="shared" si="3"/>
        <v>7.115487742686831</v>
      </c>
      <c r="J17" s="4">
        <f t="shared" si="3"/>
        <v>6.2260517748509772</v>
      </c>
      <c r="K17" s="4">
        <f t="shared" si="3"/>
        <v>5.5342682443119795</v>
      </c>
      <c r="L17" s="4">
        <f t="shared" si="3"/>
        <v>4.9808414198807816</v>
      </c>
      <c r="M17" s="4">
        <f t="shared" si="3"/>
        <v>4.1507011832339851</v>
      </c>
      <c r="N17" s="4">
        <f t="shared" si="3"/>
        <v>3.5577438713434155</v>
      </c>
      <c r="O17" s="4">
        <f t="shared" si="3"/>
        <v>3.1130258874254886</v>
      </c>
      <c r="P17" s="4">
        <f t="shared" si="3"/>
        <v>2.7671341221559898</v>
      </c>
      <c r="Q17" s="5">
        <f t="shared" si="3"/>
        <v>2.4904207099403908</v>
      </c>
    </row>
    <row r="18" spans="2:17" ht="15" x14ac:dyDescent="0.25">
      <c r="B18" s="15" t="s">
        <v>6</v>
      </c>
      <c r="C18" s="95">
        <v>60</v>
      </c>
      <c r="D18" s="84">
        <f t="shared" si="2"/>
        <v>0.18371173070873836</v>
      </c>
      <c r="E18" s="4">
        <f t="shared" si="3"/>
        <v>18.187461340165097</v>
      </c>
      <c r="F18" s="4">
        <f t="shared" si="3"/>
        <v>13.640596005123822</v>
      </c>
      <c r="G18" s="4">
        <f t="shared" si="3"/>
        <v>10.912476804099057</v>
      </c>
      <c r="H18" s="4">
        <f t="shared" si="3"/>
        <v>9.0937306700825484</v>
      </c>
      <c r="I18" s="4">
        <f t="shared" si="3"/>
        <v>7.7946262886421849</v>
      </c>
      <c r="J18" s="4">
        <f t="shared" si="3"/>
        <v>6.8202980025619109</v>
      </c>
      <c r="K18" s="4">
        <f t="shared" si="3"/>
        <v>6.0624871133883662</v>
      </c>
      <c r="L18" s="4">
        <f t="shared" si="3"/>
        <v>5.4562384020495287</v>
      </c>
      <c r="M18" s="4">
        <f t="shared" si="3"/>
        <v>4.5468653350412742</v>
      </c>
      <c r="N18" s="4">
        <f t="shared" si="3"/>
        <v>3.8973131443210924</v>
      </c>
      <c r="O18" s="4">
        <f t="shared" si="3"/>
        <v>3.4101490012809554</v>
      </c>
      <c r="P18" s="4">
        <f t="shared" si="3"/>
        <v>3.0312435566941831</v>
      </c>
      <c r="Q18" s="5">
        <f t="shared" si="3"/>
        <v>2.7281192010247644</v>
      </c>
    </row>
    <row r="19" spans="2:17" ht="15" x14ac:dyDescent="0.25">
      <c r="B19" s="15"/>
      <c r="C19" s="95">
        <v>70</v>
      </c>
      <c r="D19" s="84">
        <f t="shared" si="2"/>
        <v>0.1984313483298443</v>
      </c>
      <c r="E19" s="4">
        <f t="shared" si="3"/>
        <v>19.644703484654585</v>
      </c>
      <c r="F19" s="4">
        <f t="shared" si="3"/>
        <v>14.733527613490939</v>
      </c>
      <c r="G19" s="4">
        <f t="shared" si="3"/>
        <v>11.78682209079275</v>
      </c>
      <c r="H19" s="4">
        <f t="shared" si="3"/>
        <v>9.8223517423272924</v>
      </c>
      <c r="I19" s="4">
        <f t="shared" si="3"/>
        <v>8.4191586362805353</v>
      </c>
      <c r="J19" s="4">
        <f t="shared" si="3"/>
        <v>7.3667638067454693</v>
      </c>
      <c r="K19" s="4">
        <f t="shared" si="3"/>
        <v>6.548234494884861</v>
      </c>
      <c r="L19" s="4">
        <f t="shared" si="3"/>
        <v>5.8934110453963751</v>
      </c>
      <c r="M19" s="4">
        <f t="shared" si="3"/>
        <v>4.9111758711636462</v>
      </c>
      <c r="N19" s="4">
        <f t="shared" si="3"/>
        <v>4.2095793181402676</v>
      </c>
      <c r="O19" s="4">
        <f t="shared" si="3"/>
        <v>3.6833819033727346</v>
      </c>
      <c r="P19" s="4">
        <f t="shared" si="3"/>
        <v>3.2741172474424305</v>
      </c>
      <c r="Q19" s="5">
        <f t="shared" si="3"/>
        <v>2.9467055226981875</v>
      </c>
    </row>
    <row r="20" spans="2:17" ht="15" x14ac:dyDescent="0.25">
      <c r="B20" s="15"/>
      <c r="C20" s="95">
        <v>80</v>
      </c>
      <c r="D20" s="84">
        <f t="shared" si="2"/>
        <v>0.21213203435596426</v>
      </c>
      <c r="E20" s="4">
        <f t="shared" si="3"/>
        <v>21.001071401240459</v>
      </c>
      <c r="F20" s="4">
        <f t="shared" si="3"/>
        <v>15.750803550930346</v>
      </c>
      <c r="G20" s="4">
        <f t="shared" si="3"/>
        <v>12.600642840744277</v>
      </c>
      <c r="H20" s="4">
        <f t="shared" si="3"/>
        <v>10.50053570062023</v>
      </c>
      <c r="I20" s="4">
        <f t="shared" si="3"/>
        <v>9.0004591719601983</v>
      </c>
      <c r="J20" s="4">
        <f t="shared" si="3"/>
        <v>7.8754017754651731</v>
      </c>
      <c r="K20" s="4">
        <f t="shared" si="3"/>
        <v>7.00035713374682</v>
      </c>
      <c r="L20" s="4">
        <f t="shared" si="3"/>
        <v>6.3003214203721383</v>
      </c>
      <c r="M20" s="4">
        <f t="shared" si="3"/>
        <v>5.2502678503101148</v>
      </c>
      <c r="N20" s="4">
        <f t="shared" si="3"/>
        <v>4.5002295859800991</v>
      </c>
      <c r="O20" s="4">
        <f t="shared" si="3"/>
        <v>3.9377008877325865</v>
      </c>
      <c r="P20" s="4">
        <f t="shared" si="3"/>
        <v>3.50017856687341</v>
      </c>
      <c r="Q20" s="5">
        <f t="shared" si="3"/>
        <v>3.1501607101860691</v>
      </c>
    </row>
    <row r="21" spans="2:17" ht="15.75" thickBot="1" x14ac:dyDescent="0.3">
      <c r="B21" s="17"/>
      <c r="C21" s="96">
        <v>90</v>
      </c>
      <c r="D21" s="85">
        <f t="shared" si="2"/>
        <v>0.22500000000000001</v>
      </c>
      <c r="E21" s="7">
        <f t="shared" si="3"/>
        <v>22.274999999999999</v>
      </c>
      <c r="F21" s="7">
        <f t="shared" si="3"/>
        <v>16.706250000000001</v>
      </c>
      <c r="G21" s="7">
        <f t="shared" si="3"/>
        <v>13.365</v>
      </c>
      <c r="H21" s="7">
        <f t="shared" si="3"/>
        <v>11.137499999999999</v>
      </c>
      <c r="I21" s="7">
        <f t="shared" si="3"/>
        <v>9.5464285714285708</v>
      </c>
      <c r="J21" s="7">
        <f t="shared" si="3"/>
        <v>8.3531250000000004</v>
      </c>
      <c r="K21" s="7">
        <f t="shared" si="3"/>
        <v>7.4249999999999998</v>
      </c>
      <c r="L21" s="7">
        <f t="shared" si="3"/>
        <v>6.6825000000000001</v>
      </c>
      <c r="M21" s="7">
        <f t="shared" si="3"/>
        <v>5.5687499999999996</v>
      </c>
      <c r="N21" s="7">
        <f t="shared" si="3"/>
        <v>4.7732142857142854</v>
      </c>
      <c r="O21" s="7">
        <f t="shared" si="3"/>
        <v>4.1765625000000002</v>
      </c>
      <c r="P21" s="7">
        <f t="shared" si="3"/>
        <v>3.7124999999999999</v>
      </c>
      <c r="Q21" s="8">
        <f t="shared" si="3"/>
        <v>3.3412500000000001</v>
      </c>
    </row>
    <row r="22" spans="2:17" ht="15" x14ac:dyDescent="0.25">
      <c r="B22" s="18"/>
      <c r="C22" s="94">
        <v>20</v>
      </c>
      <c r="D22" s="83">
        <f>(C22/40*B$24^2)^0.5</f>
        <v>0.14142135623730953</v>
      </c>
      <c r="E22" s="49">
        <f t="shared" si="3"/>
        <v>14.000714267493644</v>
      </c>
      <c r="F22" s="49">
        <f t="shared" si="3"/>
        <v>10.500535700620233</v>
      </c>
      <c r="G22" s="49">
        <f t="shared" si="3"/>
        <v>8.4004285604961861</v>
      </c>
      <c r="H22" s="49">
        <f t="shared" si="3"/>
        <v>7.0003571337468218</v>
      </c>
      <c r="I22" s="49">
        <f t="shared" si="3"/>
        <v>6.0003061146401331</v>
      </c>
      <c r="J22" s="49">
        <f t="shared" si="3"/>
        <v>5.2502678503101166</v>
      </c>
      <c r="K22" s="49">
        <f t="shared" si="3"/>
        <v>4.6669047558312142</v>
      </c>
      <c r="L22" s="49">
        <f t="shared" si="3"/>
        <v>4.2002142802480931</v>
      </c>
      <c r="M22" s="49">
        <f t="shared" si="3"/>
        <v>3.5001785668734109</v>
      </c>
      <c r="N22" s="49">
        <f t="shared" si="3"/>
        <v>3.0001530573200665</v>
      </c>
      <c r="O22" s="49">
        <f t="shared" si="3"/>
        <v>2.6251339251550583</v>
      </c>
      <c r="P22" s="49">
        <f t="shared" si="3"/>
        <v>2.3334523779156071</v>
      </c>
      <c r="Q22" s="50">
        <f t="shared" si="3"/>
        <v>2.1001071401240465</v>
      </c>
    </row>
    <row r="23" spans="2:17" ht="15" x14ac:dyDescent="0.25">
      <c r="B23" s="18"/>
      <c r="C23" s="95">
        <v>30</v>
      </c>
      <c r="D23" s="84">
        <f t="shared" ref="D23:D29" si="4">(C23/40*B$24^2)^0.5</f>
        <v>0.17320508075688776</v>
      </c>
      <c r="E23" s="4">
        <f t="shared" si="3"/>
        <v>17.147302994931888</v>
      </c>
      <c r="F23" s="4">
        <f t="shared" si="3"/>
        <v>12.860477246198917</v>
      </c>
      <c r="G23" s="4">
        <f t="shared" si="3"/>
        <v>10.288381796959133</v>
      </c>
      <c r="H23" s="4">
        <f t="shared" si="3"/>
        <v>8.5736514974659439</v>
      </c>
      <c r="I23" s="4">
        <f t="shared" si="3"/>
        <v>7.3488441406850953</v>
      </c>
      <c r="J23" s="4">
        <f t="shared" si="3"/>
        <v>6.4302386230994584</v>
      </c>
      <c r="K23" s="4">
        <f t="shared" si="3"/>
        <v>5.7157676649772968</v>
      </c>
      <c r="L23" s="4">
        <f t="shared" si="3"/>
        <v>5.1441908984795663</v>
      </c>
      <c r="M23" s="4">
        <f t="shared" si="3"/>
        <v>4.286825748732972</v>
      </c>
      <c r="N23" s="4">
        <f t="shared" si="3"/>
        <v>3.6744220703425476</v>
      </c>
      <c r="O23" s="4">
        <f t="shared" si="3"/>
        <v>3.2151193115497292</v>
      </c>
      <c r="P23" s="4">
        <f t="shared" si="3"/>
        <v>2.8578838324886484</v>
      </c>
      <c r="Q23" s="5">
        <f t="shared" si="3"/>
        <v>2.5720954492397832</v>
      </c>
    </row>
    <row r="24" spans="2:17" ht="15" x14ac:dyDescent="0.25">
      <c r="B24" s="19">
        <v>0.2</v>
      </c>
      <c r="C24" s="95">
        <v>40</v>
      </c>
      <c r="D24" s="84">
        <f t="shared" si="4"/>
        <v>0.2</v>
      </c>
      <c r="E24" s="4">
        <f t="shared" si="3"/>
        <v>19.8</v>
      </c>
      <c r="F24" s="4">
        <f t="shared" si="3"/>
        <v>14.85</v>
      </c>
      <c r="G24" s="4">
        <f t="shared" si="3"/>
        <v>11.879999999999999</v>
      </c>
      <c r="H24" s="4">
        <f t="shared" si="3"/>
        <v>9.9</v>
      </c>
      <c r="I24" s="4">
        <f t="shared" si="3"/>
        <v>8.4857142857142858</v>
      </c>
      <c r="J24" s="4">
        <f t="shared" si="3"/>
        <v>7.4249999999999998</v>
      </c>
      <c r="K24" s="4">
        <f t="shared" si="3"/>
        <v>6.6</v>
      </c>
      <c r="L24" s="4">
        <f t="shared" si="3"/>
        <v>5.9399999999999995</v>
      </c>
      <c r="M24" s="4">
        <f t="shared" si="3"/>
        <v>4.95</v>
      </c>
      <c r="N24" s="4">
        <f t="shared" si="3"/>
        <v>4.2428571428571429</v>
      </c>
      <c r="O24" s="4">
        <f t="shared" si="3"/>
        <v>3.7124999999999999</v>
      </c>
      <c r="P24" s="4">
        <f t="shared" si="3"/>
        <v>3.3</v>
      </c>
      <c r="Q24" s="5">
        <f t="shared" si="3"/>
        <v>2.9699999999999998</v>
      </c>
    </row>
    <row r="25" spans="2:17" ht="15" x14ac:dyDescent="0.25">
      <c r="B25" s="18"/>
      <c r="C25" s="95">
        <v>50</v>
      </c>
      <c r="D25" s="84">
        <f t="shared" si="4"/>
        <v>0.22360679774997899</v>
      </c>
      <c r="E25" s="4">
        <f t="shared" si="3"/>
        <v>22.137072977247918</v>
      </c>
      <c r="F25" s="4">
        <f t="shared" si="3"/>
        <v>16.60280473293594</v>
      </c>
      <c r="G25" s="4">
        <f t="shared" si="3"/>
        <v>13.282243786348753</v>
      </c>
      <c r="H25" s="4">
        <f t="shared" si="3"/>
        <v>11.068536488623959</v>
      </c>
      <c r="I25" s="4">
        <f t="shared" si="3"/>
        <v>9.4873169902491092</v>
      </c>
      <c r="J25" s="4">
        <f t="shared" si="3"/>
        <v>8.3014023664679701</v>
      </c>
      <c r="K25" s="4">
        <f t="shared" si="3"/>
        <v>7.379024325749306</v>
      </c>
      <c r="L25" s="4">
        <f t="shared" si="3"/>
        <v>6.6411218931743763</v>
      </c>
      <c r="M25" s="4">
        <f t="shared" si="3"/>
        <v>5.5342682443119795</v>
      </c>
      <c r="N25" s="4">
        <f t="shared" si="3"/>
        <v>4.7436584951245546</v>
      </c>
      <c r="O25" s="4">
        <f t="shared" si="3"/>
        <v>4.1507011832339851</v>
      </c>
      <c r="P25" s="4">
        <f t="shared" si="3"/>
        <v>3.689512162874653</v>
      </c>
      <c r="Q25" s="5">
        <f t="shared" si="3"/>
        <v>3.3205609465871881</v>
      </c>
    </row>
    <row r="26" spans="2:17" ht="15" x14ac:dyDescent="0.25">
      <c r="B26" s="18" t="s">
        <v>7</v>
      </c>
      <c r="C26" s="95">
        <v>60</v>
      </c>
      <c r="D26" s="84">
        <f t="shared" si="4"/>
        <v>0.24494897427831783</v>
      </c>
      <c r="E26" s="4">
        <f t="shared" ref="E26:Q35" si="5">$D26*5940/E$4/$O$3</f>
        <v>24.249948453553465</v>
      </c>
      <c r="F26" s="4">
        <f t="shared" si="5"/>
        <v>18.187461340165097</v>
      </c>
      <c r="G26" s="4">
        <f t="shared" si="5"/>
        <v>14.549969072132077</v>
      </c>
      <c r="H26" s="4">
        <f t="shared" si="5"/>
        <v>12.124974226776732</v>
      </c>
      <c r="I26" s="4">
        <f t="shared" si="5"/>
        <v>10.392835051522912</v>
      </c>
      <c r="J26" s="4">
        <f t="shared" si="5"/>
        <v>9.0937306700825484</v>
      </c>
      <c r="K26" s="4">
        <f t="shared" si="5"/>
        <v>8.0833161511844871</v>
      </c>
      <c r="L26" s="4">
        <f t="shared" si="5"/>
        <v>7.2749845360660386</v>
      </c>
      <c r="M26" s="4">
        <f t="shared" si="5"/>
        <v>6.0624871133883662</v>
      </c>
      <c r="N26" s="4">
        <f t="shared" si="5"/>
        <v>5.196417525761456</v>
      </c>
      <c r="O26" s="4">
        <f t="shared" si="5"/>
        <v>4.5468653350412742</v>
      </c>
      <c r="P26" s="4">
        <f t="shared" si="5"/>
        <v>4.0416580755922435</v>
      </c>
      <c r="Q26" s="5">
        <f t="shared" si="5"/>
        <v>3.6374922680330193</v>
      </c>
    </row>
    <row r="27" spans="2:17" ht="15" x14ac:dyDescent="0.25">
      <c r="B27" s="18"/>
      <c r="C27" s="95">
        <v>70</v>
      </c>
      <c r="D27" s="84">
        <f t="shared" si="4"/>
        <v>0.26457513110645908</v>
      </c>
      <c r="E27" s="4">
        <f t="shared" si="5"/>
        <v>26.192937979539447</v>
      </c>
      <c r="F27" s="4">
        <f t="shared" si="5"/>
        <v>19.644703484654588</v>
      </c>
      <c r="G27" s="4">
        <f t="shared" si="5"/>
        <v>15.715762787723671</v>
      </c>
      <c r="H27" s="4">
        <f t="shared" si="5"/>
        <v>13.096468989769724</v>
      </c>
      <c r="I27" s="4">
        <f t="shared" si="5"/>
        <v>11.225544848374049</v>
      </c>
      <c r="J27" s="4">
        <f t="shared" si="5"/>
        <v>9.8223517423272941</v>
      </c>
      <c r="K27" s="4">
        <f t="shared" si="5"/>
        <v>8.7309793265131503</v>
      </c>
      <c r="L27" s="4">
        <f t="shared" si="5"/>
        <v>7.8578813938618355</v>
      </c>
      <c r="M27" s="4">
        <f t="shared" si="5"/>
        <v>6.5482344948848619</v>
      </c>
      <c r="N27" s="4">
        <f t="shared" si="5"/>
        <v>5.6127724241870247</v>
      </c>
      <c r="O27" s="4">
        <f t="shared" si="5"/>
        <v>4.9111758711636471</v>
      </c>
      <c r="P27" s="4">
        <f t="shared" si="5"/>
        <v>4.3654896632565752</v>
      </c>
      <c r="Q27" s="5">
        <f t="shared" si="5"/>
        <v>3.9289406969309177</v>
      </c>
    </row>
    <row r="28" spans="2:17" ht="15" x14ac:dyDescent="0.25">
      <c r="B28" s="18"/>
      <c r="C28" s="95">
        <v>80</v>
      </c>
      <c r="D28" s="84">
        <f t="shared" si="4"/>
        <v>0.28284271247461906</v>
      </c>
      <c r="E28" s="4">
        <f t="shared" si="5"/>
        <v>28.001428534987287</v>
      </c>
      <c r="F28" s="4">
        <f t="shared" si="5"/>
        <v>21.001071401240466</v>
      </c>
      <c r="G28" s="4">
        <f t="shared" si="5"/>
        <v>16.800857120992372</v>
      </c>
      <c r="H28" s="4">
        <f t="shared" si="5"/>
        <v>14.000714267493644</v>
      </c>
      <c r="I28" s="4">
        <f t="shared" si="5"/>
        <v>12.000612229280266</v>
      </c>
      <c r="J28" s="4">
        <f t="shared" si="5"/>
        <v>10.500535700620233</v>
      </c>
      <c r="K28" s="4">
        <f t="shared" si="5"/>
        <v>9.3338095116624284</v>
      </c>
      <c r="L28" s="4">
        <f t="shared" si="5"/>
        <v>8.4004285604961861</v>
      </c>
      <c r="M28" s="4">
        <f t="shared" si="5"/>
        <v>7.0003571337468218</v>
      </c>
      <c r="N28" s="4">
        <f t="shared" si="5"/>
        <v>6.0003061146401331</v>
      </c>
      <c r="O28" s="4">
        <f t="shared" si="5"/>
        <v>5.2502678503101166</v>
      </c>
      <c r="P28" s="4">
        <f t="shared" si="5"/>
        <v>4.6669047558312142</v>
      </c>
      <c r="Q28" s="5">
        <f t="shared" si="5"/>
        <v>4.2002142802480931</v>
      </c>
    </row>
    <row r="29" spans="2:17" ht="15.75" thickBot="1" x14ac:dyDescent="0.3">
      <c r="B29" s="20"/>
      <c r="C29" s="96">
        <v>90</v>
      </c>
      <c r="D29" s="85">
        <f t="shared" si="4"/>
        <v>0.30000000000000004</v>
      </c>
      <c r="E29" s="7">
        <f t="shared" si="5"/>
        <v>29.700000000000006</v>
      </c>
      <c r="F29" s="7">
        <f t="shared" si="5"/>
        <v>22.275000000000002</v>
      </c>
      <c r="G29" s="7">
        <f t="shared" si="5"/>
        <v>17.82</v>
      </c>
      <c r="H29" s="7">
        <f t="shared" si="5"/>
        <v>14.850000000000003</v>
      </c>
      <c r="I29" s="111">
        <f t="shared" si="5"/>
        <v>12.728571428571431</v>
      </c>
      <c r="J29" s="7">
        <f t="shared" si="5"/>
        <v>11.137500000000001</v>
      </c>
      <c r="K29" s="7">
        <f t="shared" si="5"/>
        <v>9.9000000000000021</v>
      </c>
      <c r="L29" s="7">
        <f t="shared" si="5"/>
        <v>8.91</v>
      </c>
      <c r="M29" s="7">
        <f t="shared" si="5"/>
        <v>7.4250000000000016</v>
      </c>
      <c r="N29" s="7">
        <f t="shared" si="5"/>
        <v>6.3642857142857157</v>
      </c>
      <c r="O29" s="7">
        <f t="shared" si="5"/>
        <v>5.5687500000000005</v>
      </c>
      <c r="P29" s="7">
        <f t="shared" si="5"/>
        <v>4.9500000000000011</v>
      </c>
      <c r="Q29" s="8">
        <f t="shared" si="5"/>
        <v>4.4550000000000001</v>
      </c>
    </row>
    <row r="30" spans="2:17" ht="15" x14ac:dyDescent="0.25">
      <c r="B30" s="21"/>
      <c r="C30" s="94">
        <v>20</v>
      </c>
      <c r="D30" s="83">
        <f>(C30/40*B$32^2)^0.5</f>
        <v>0.17677669529663689</v>
      </c>
      <c r="E30" s="49">
        <f t="shared" si="5"/>
        <v>17.500892834367054</v>
      </c>
      <c r="F30" s="49">
        <f t="shared" si="5"/>
        <v>13.125669625775291</v>
      </c>
      <c r="G30" s="49">
        <f t="shared" si="5"/>
        <v>10.500535700620233</v>
      </c>
      <c r="H30" s="49">
        <f t="shared" si="5"/>
        <v>8.750446417183527</v>
      </c>
      <c r="I30" s="49">
        <f t="shared" si="5"/>
        <v>7.5003826433001661</v>
      </c>
      <c r="J30" s="49">
        <f t="shared" si="5"/>
        <v>6.5628348128876457</v>
      </c>
      <c r="K30" s="49">
        <f t="shared" si="5"/>
        <v>5.833630944789018</v>
      </c>
      <c r="L30" s="49">
        <f t="shared" si="5"/>
        <v>5.2502678503101166</v>
      </c>
      <c r="M30" s="49">
        <f t="shared" si="5"/>
        <v>4.3752232085917635</v>
      </c>
      <c r="N30" s="49">
        <f t="shared" si="5"/>
        <v>3.7501913216500831</v>
      </c>
      <c r="O30" s="49">
        <f t="shared" si="5"/>
        <v>3.2814174064438228</v>
      </c>
      <c r="P30" s="49">
        <f t="shared" si="5"/>
        <v>2.916815472394509</v>
      </c>
      <c r="Q30" s="50">
        <f t="shared" si="5"/>
        <v>2.6251339251550583</v>
      </c>
    </row>
    <row r="31" spans="2:17" ht="15" x14ac:dyDescent="0.25">
      <c r="B31" s="21"/>
      <c r="C31" s="95">
        <v>30</v>
      </c>
      <c r="D31" s="84">
        <f t="shared" ref="D31:D37" si="6">(C31/40*B$32^2)^0.5</f>
        <v>0.21650635094610965</v>
      </c>
      <c r="E31" s="4">
        <f t="shared" si="5"/>
        <v>21.434128743664857</v>
      </c>
      <c r="F31" s="4">
        <f t="shared" si="5"/>
        <v>16.075596557748643</v>
      </c>
      <c r="G31" s="4">
        <f t="shared" si="5"/>
        <v>12.860477246198915</v>
      </c>
      <c r="H31" s="4">
        <f t="shared" si="5"/>
        <v>10.717064371832429</v>
      </c>
      <c r="I31" s="4">
        <f t="shared" si="5"/>
        <v>9.1860551758563673</v>
      </c>
      <c r="J31" s="4">
        <f t="shared" si="5"/>
        <v>8.0377982788743214</v>
      </c>
      <c r="K31" s="4">
        <f t="shared" si="5"/>
        <v>7.144709581221619</v>
      </c>
      <c r="L31" s="4">
        <f t="shared" si="5"/>
        <v>6.4302386230994575</v>
      </c>
      <c r="M31" s="4">
        <f t="shared" si="5"/>
        <v>5.3585321859162143</v>
      </c>
      <c r="N31" s="4">
        <f t="shared" si="5"/>
        <v>4.5930275879281837</v>
      </c>
      <c r="O31" s="4">
        <f t="shared" si="5"/>
        <v>4.0188991394371607</v>
      </c>
      <c r="P31" s="4">
        <f t="shared" si="5"/>
        <v>3.5723547906108095</v>
      </c>
      <c r="Q31" s="5">
        <f t="shared" si="5"/>
        <v>3.2151193115497287</v>
      </c>
    </row>
    <row r="32" spans="2:17" ht="15" x14ac:dyDescent="0.25">
      <c r="B32" s="22">
        <v>0.25</v>
      </c>
      <c r="C32" s="95">
        <v>40</v>
      </c>
      <c r="D32" s="84">
        <f t="shared" si="6"/>
        <v>0.25</v>
      </c>
      <c r="E32" s="4">
        <f t="shared" si="5"/>
        <v>24.75</v>
      </c>
      <c r="F32" s="4">
        <f t="shared" si="5"/>
        <v>18.5625</v>
      </c>
      <c r="G32" s="4">
        <f t="shared" si="5"/>
        <v>14.85</v>
      </c>
      <c r="H32" s="4">
        <f t="shared" si="5"/>
        <v>12.375</v>
      </c>
      <c r="I32" s="4">
        <f t="shared" si="5"/>
        <v>10.607142857142858</v>
      </c>
      <c r="J32" s="4">
        <f t="shared" si="5"/>
        <v>9.28125</v>
      </c>
      <c r="K32" s="4">
        <f t="shared" si="5"/>
        <v>8.25</v>
      </c>
      <c r="L32" s="4">
        <f t="shared" si="5"/>
        <v>7.4249999999999998</v>
      </c>
      <c r="M32" s="4">
        <f t="shared" si="5"/>
        <v>6.1875</v>
      </c>
      <c r="N32" s="4">
        <f t="shared" si="5"/>
        <v>5.3035714285714288</v>
      </c>
      <c r="O32" s="4">
        <f t="shared" si="5"/>
        <v>4.640625</v>
      </c>
      <c r="P32" s="4">
        <f t="shared" si="5"/>
        <v>4.125</v>
      </c>
      <c r="Q32" s="5">
        <f t="shared" si="5"/>
        <v>3.7124999999999999</v>
      </c>
    </row>
    <row r="33" spans="2:17" ht="15" x14ac:dyDescent="0.25">
      <c r="B33" s="21"/>
      <c r="C33" s="95">
        <v>50</v>
      </c>
      <c r="D33" s="84">
        <f t="shared" si="6"/>
        <v>0.27950849718747373</v>
      </c>
      <c r="E33" s="4">
        <f t="shared" si="5"/>
        <v>27.671341221559903</v>
      </c>
      <c r="F33" s="4">
        <f t="shared" si="5"/>
        <v>20.753505916169924</v>
      </c>
      <c r="G33" s="4">
        <f t="shared" si="5"/>
        <v>16.60280473293594</v>
      </c>
      <c r="H33" s="4">
        <f t="shared" si="5"/>
        <v>13.835670610779951</v>
      </c>
      <c r="I33" s="4">
        <f t="shared" si="5"/>
        <v>11.859146237811386</v>
      </c>
      <c r="J33" s="4">
        <f t="shared" si="5"/>
        <v>10.376752958084962</v>
      </c>
      <c r="K33" s="4">
        <f t="shared" si="5"/>
        <v>9.2237804071866343</v>
      </c>
      <c r="L33" s="4">
        <f t="shared" si="5"/>
        <v>8.3014023664679701</v>
      </c>
      <c r="M33" s="4">
        <f t="shared" si="5"/>
        <v>6.9178353053899757</v>
      </c>
      <c r="N33" s="4">
        <f t="shared" si="5"/>
        <v>5.9295731189056928</v>
      </c>
      <c r="O33" s="4">
        <f t="shared" si="5"/>
        <v>5.1883764790424811</v>
      </c>
      <c r="P33" s="4">
        <f t="shared" si="5"/>
        <v>4.6118902035933171</v>
      </c>
      <c r="Q33" s="5">
        <f t="shared" si="5"/>
        <v>4.1507011832339851</v>
      </c>
    </row>
    <row r="34" spans="2:17" ht="15" x14ac:dyDescent="0.25">
      <c r="B34" s="21" t="s">
        <v>21</v>
      </c>
      <c r="C34" s="95">
        <v>60</v>
      </c>
      <c r="D34" s="84">
        <f t="shared" si="6"/>
        <v>0.30618621784789724</v>
      </c>
      <c r="E34" s="4">
        <f t="shared" si="5"/>
        <v>30.312435566941826</v>
      </c>
      <c r="F34" s="4">
        <f t="shared" si="5"/>
        <v>22.734326675206368</v>
      </c>
      <c r="G34" s="4">
        <f t="shared" si="5"/>
        <v>18.187461340165093</v>
      </c>
      <c r="H34" s="4">
        <f t="shared" si="5"/>
        <v>15.156217783470913</v>
      </c>
      <c r="I34" s="97">
        <f t="shared" si="5"/>
        <v>12.991043814403639</v>
      </c>
      <c r="J34" s="4">
        <f t="shared" si="5"/>
        <v>11.367163337603184</v>
      </c>
      <c r="K34" s="4">
        <f t="shared" si="5"/>
        <v>10.104145188980608</v>
      </c>
      <c r="L34" s="4">
        <f t="shared" si="5"/>
        <v>9.0937306700825467</v>
      </c>
      <c r="M34" s="4">
        <f t="shared" si="5"/>
        <v>7.5781088917354564</v>
      </c>
      <c r="N34" s="4">
        <f t="shared" si="5"/>
        <v>6.4955219072018195</v>
      </c>
      <c r="O34" s="4">
        <f t="shared" si="5"/>
        <v>5.6835816688015921</v>
      </c>
      <c r="P34" s="4">
        <f t="shared" si="5"/>
        <v>5.052072594490304</v>
      </c>
      <c r="Q34" s="5">
        <f t="shared" si="5"/>
        <v>4.5468653350412733</v>
      </c>
    </row>
    <row r="35" spans="2:17" ht="15" x14ac:dyDescent="0.25">
      <c r="B35" s="21"/>
      <c r="C35" s="95">
        <v>70</v>
      </c>
      <c r="D35" s="84">
        <f t="shared" si="6"/>
        <v>0.33071891388307384</v>
      </c>
      <c r="E35" s="4">
        <f t="shared" si="5"/>
        <v>32.74117247442431</v>
      </c>
      <c r="F35" s="4">
        <f t="shared" si="5"/>
        <v>24.555879355818231</v>
      </c>
      <c r="G35" s="4">
        <f t="shared" si="5"/>
        <v>19.644703484654585</v>
      </c>
      <c r="H35" s="4">
        <f t="shared" si="5"/>
        <v>16.370586237212155</v>
      </c>
      <c r="I35" s="4">
        <f t="shared" si="5"/>
        <v>14.031931060467562</v>
      </c>
      <c r="J35" s="4">
        <f t="shared" si="5"/>
        <v>12.277939677909115</v>
      </c>
      <c r="K35" s="4">
        <f t="shared" si="5"/>
        <v>10.913724158141436</v>
      </c>
      <c r="L35" s="4">
        <f t="shared" si="5"/>
        <v>9.8223517423272924</v>
      </c>
      <c r="M35" s="4">
        <f t="shared" si="5"/>
        <v>8.1852931186060776</v>
      </c>
      <c r="N35" s="4">
        <f t="shared" si="5"/>
        <v>7.0159655302337809</v>
      </c>
      <c r="O35" s="4">
        <f t="shared" si="5"/>
        <v>6.1389698389545577</v>
      </c>
      <c r="P35" s="4">
        <f t="shared" si="5"/>
        <v>5.4568620790707181</v>
      </c>
      <c r="Q35" s="5">
        <f t="shared" si="5"/>
        <v>4.9111758711636462</v>
      </c>
    </row>
    <row r="36" spans="2:17" ht="15" x14ac:dyDescent="0.25">
      <c r="B36" s="21"/>
      <c r="C36" s="95">
        <v>80</v>
      </c>
      <c r="D36" s="84">
        <f t="shared" si="6"/>
        <v>0.35355339059327379</v>
      </c>
      <c r="E36" s="4">
        <f t="shared" ref="E36:Q45" si="7">$D36*5940/E$4/$O$3</f>
        <v>35.001785668734108</v>
      </c>
      <c r="F36" s="4">
        <f t="shared" si="7"/>
        <v>26.251339251550583</v>
      </c>
      <c r="G36" s="4">
        <f t="shared" si="7"/>
        <v>21.001071401240466</v>
      </c>
      <c r="H36" s="4">
        <f t="shared" si="7"/>
        <v>17.500892834367054</v>
      </c>
      <c r="I36" s="4">
        <f t="shared" si="7"/>
        <v>15.000765286600332</v>
      </c>
      <c r="J36" s="4">
        <f t="shared" si="7"/>
        <v>13.125669625775291</v>
      </c>
      <c r="K36" s="4">
        <f t="shared" si="7"/>
        <v>11.667261889578036</v>
      </c>
      <c r="L36" s="4">
        <f t="shared" si="7"/>
        <v>10.500535700620233</v>
      </c>
      <c r="M36" s="4">
        <f t="shared" si="7"/>
        <v>8.750446417183527</v>
      </c>
      <c r="N36" s="4">
        <f t="shared" si="7"/>
        <v>7.5003826433001661</v>
      </c>
      <c r="O36" s="4">
        <f t="shared" si="7"/>
        <v>6.5628348128876457</v>
      </c>
      <c r="P36" s="4">
        <f t="shared" si="7"/>
        <v>5.833630944789018</v>
      </c>
      <c r="Q36" s="5">
        <f t="shared" si="7"/>
        <v>5.2502678503101166</v>
      </c>
    </row>
    <row r="37" spans="2:17" ht="15.75" thickBot="1" x14ac:dyDescent="0.3">
      <c r="B37" s="23"/>
      <c r="C37" s="96">
        <v>90</v>
      </c>
      <c r="D37" s="85">
        <f t="shared" si="6"/>
        <v>0.375</v>
      </c>
      <c r="E37" s="7">
        <f t="shared" si="7"/>
        <v>37.125</v>
      </c>
      <c r="F37" s="7">
        <f t="shared" si="7"/>
        <v>27.84375</v>
      </c>
      <c r="G37" s="7">
        <f t="shared" si="7"/>
        <v>22.274999999999999</v>
      </c>
      <c r="H37" s="7">
        <f t="shared" si="7"/>
        <v>18.5625</v>
      </c>
      <c r="I37" s="7">
        <f t="shared" si="7"/>
        <v>15.910714285714286</v>
      </c>
      <c r="J37" s="7">
        <f t="shared" si="7"/>
        <v>13.921875</v>
      </c>
      <c r="K37" s="7">
        <f t="shared" si="7"/>
        <v>12.375</v>
      </c>
      <c r="L37" s="7">
        <f t="shared" si="7"/>
        <v>11.137499999999999</v>
      </c>
      <c r="M37" s="7">
        <f t="shared" si="7"/>
        <v>9.28125</v>
      </c>
      <c r="N37" s="7">
        <f t="shared" si="7"/>
        <v>7.9553571428571432</v>
      </c>
      <c r="O37" s="7">
        <f t="shared" si="7"/>
        <v>6.9609375</v>
      </c>
      <c r="P37" s="7">
        <f t="shared" si="7"/>
        <v>6.1875</v>
      </c>
      <c r="Q37" s="8">
        <f t="shared" si="7"/>
        <v>5.5687499999999996</v>
      </c>
    </row>
    <row r="38" spans="2:17" ht="15" x14ac:dyDescent="0.25">
      <c r="B38" s="24"/>
      <c r="C38" s="94">
        <v>20</v>
      </c>
      <c r="D38" s="83">
        <f>(C38/40*B$40^2)^0.5</f>
        <v>0.21213203435596426</v>
      </c>
      <c r="E38" s="49">
        <f t="shared" si="7"/>
        <v>21.001071401240459</v>
      </c>
      <c r="F38" s="49">
        <f t="shared" si="7"/>
        <v>15.750803550930346</v>
      </c>
      <c r="G38" s="49">
        <f t="shared" si="7"/>
        <v>12.600642840744277</v>
      </c>
      <c r="H38" s="49">
        <f t="shared" si="7"/>
        <v>10.50053570062023</v>
      </c>
      <c r="I38" s="49">
        <f t="shared" si="7"/>
        <v>9.0004591719601983</v>
      </c>
      <c r="J38" s="49">
        <f t="shared" si="7"/>
        <v>7.8754017754651731</v>
      </c>
      <c r="K38" s="49">
        <f t="shared" si="7"/>
        <v>7.00035713374682</v>
      </c>
      <c r="L38" s="49">
        <f t="shared" si="7"/>
        <v>6.3003214203721383</v>
      </c>
      <c r="M38" s="49">
        <f t="shared" si="7"/>
        <v>5.2502678503101148</v>
      </c>
      <c r="N38" s="49">
        <f t="shared" si="7"/>
        <v>4.5002295859800991</v>
      </c>
      <c r="O38" s="49">
        <f t="shared" si="7"/>
        <v>3.9377008877325865</v>
      </c>
      <c r="P38" s="49">
        <f t="shared" si="7"/>
        <v>3.50017856687341</v>
      </c>
      <c r="Q38" s="50">
        <f t="shared" si="7"/>
        <v>3.1501607101860691</v>
      </c>
    </row>
    <row r="39" spans="2:17" ht="15" x14ac:dyDescent="0.25">
      <c r="B39" s="25"/>
      <c r="C39" s="95">
        <v>30</v>
      </c>
      <c r="D39" s="84">
        <f t="shared" ref="D39:D45" si="8">(C39/40*B$40^2)^0.5</f>
        <v>0.25980762113533162</v>
      </c>
      <c r="E39" s="4">
        <f t="shared" si="7"/>
        <v>25.72095449239783</v>
      </c>
      <c r="F39" s="4">
        <f t="shared" si="7"/>
        <v>19.290715869298374</v>
      </c>
      <c r="G39" s="4">
        <f t="shared" si="7"/>
        <v>15.432572695438699</v>
      </c>
      <c r="H39" s="4">
        <f t="shared" si="7"/>
        <v>12.860477246198915</v>
      </c>
      <c r="I39" s="4">
        <f t="shared" si="7"/>
        <v>11.023266211027643</v>
      </c>
      <c r="J39" s="4">
        <f t="shared" si="7"/>
        <v>9.6453579346491871</v>
      </c>
      <c r="K39" s="4">
        <f t="shared" si="7"/>
        <v>8.5736514974659421</v>
      </c>
      <c r="L39" s="4">
        <f t="shared" si="7"/>
        <v>7.7162863477193495</v>
      </c>
      <c r="M39" s="4">
        <f t="shared" si="7"/>
        <v>6.4302386230994575</v>
      </c>
      <c r="N39" s="4">
        <f t="shared" si="7"/>
        <v>5.5116331055138215</v>
      </c>
      <c r="O39" s="4">
        <f t="shared" si="7"/>
        <v>4.8226789673245936</v>
      </c>
      <c r="P39" s="4">
        <f t="shared" si="7"/>
        <v>4.2868257487329711</v>
      </c>
      <c r="Q39" s="5">
        <f t="shared" si="7"/>
        <v>3.8581431738596748</v>
      </c>
    </row>
    <row r="40" spans="2:17" ht="15" x14ac:dyDescent="0.25">
      <c r="B40" s="26">
        <v>0.3</v>
      </c>
      <c r="C40" s="95">
        <v>40</v>
      </c>
      <c r="D40" s="84">
        <f t="shared" si="8"/>
        <v>0.3</v>
      </c>
      <c r="E40" s="4">
        <f t="shared" si="7"/>
        <v>29.7</v>
      </c>
      <c r="F40" s="4">
        <f t="shared" si="7"/>
        <v>22.274999999999999</v>
      </c>
      <c r="G40" s="4">
        <f t="shared" si="7"/>
        <v>17.82</v>
      </c>
      <c r="H40" s="4">
        <f t="shared" si="7"/>
        <v>14.85</v>
      </c>
      <c r="I40" s="97">
        <f t="shared" si="7"/>
        <v>12.72857142857143</v>
      </c>
      <c r="J40" s="4">
        <f t="shared" si="7"/>
        <v>11.137499999999999</v>
      </c>
      <c r="K40" s="4">
        <f t="shared" si="7"/>
        <v>9.9</v>
      </c>
      <c r="L40" s="4">
        <f t="shared" si="7"/>
        <v>8.91</v>
      </c>
      <c r="M40" s="4">
        <f t="shared" si="7"/>
        <v>7.4249999999999998</v>
      </c>
      <c r="N40" s="4">
        <f t="shared" si="7"/>
        <v>6.3642857142857148</v>
      </c>
      <c r="O40" s="4">
        <f t="shared" si="7"/>
        <v>5.5687499999999996</v>
      </c>
      <c r="P40" s="4">
        <f t="shared" si="7"/>
        <v>4.95</v>
      </c>
      <c r="Q40" s="5">
        <f t="shared" si="7"/>
        <v>4.4550000000000001</v>
      </c>
    </row>
    <row r="41" spans="2:17" ht="15" x14ac:dyDescent="0.25">
      <c r="B41" s="24"/>
      <c r="C41" s="95">
        <v>50</v>
      </c>
      <c r="D41" s="84">
        <f t="shared" si="8"/>
        <v>0.33541019662496846</v>
      </c>
      <c r="E41" s="4">
        <f t="shared" si="7"/>
        <v>33.205609465871881</v>
      </c>
      <c r="F41" s="4">
        <f t="shared" si="7"/>
        <v>24.904207099403909</v>
      </c>
      <c r="G41" s="4">
        <f t="shared" si="7"/>
        <v>19.923365679523126</v>
      </c>
      <c r="H41" s="4">
        <f t="shared" si="7"/>
        <v>16.60280473293594</v>
      </c>
      <c r="I41" s="4">
        <f t="shared" si="7"/>
        <v>14.230975485373662</v>
      </c>
      <c r="J41" s="4">
        <f t="shared" si="7"/>
        <v>12.452103549701954</v>
      </c>
      <c r="K41" s="4">
        <f t="shared" si="7"/>
        <v>11.068536488623959</v>
      </c>
      <c r="L41" s="4">
        <f t="shared" si="7"/>
        <v>9.9616828397615631</v>
      </c>
      <c r="M41" s="4">
        <f t="shared" si="7"/>
        <v>8.3014023664679701</v>
      </c>
      <c r="N41" s="4">
        <f t="shared" si="7"/>
        <v>7.115487742686831</v>
      </c>
      <c r="O41" s="4">
        <f t="shared" si="7"/>
        <v>6.2260517748509772</v>
      </c>
      <c r="P41" s="4">
        <f t="shared" si="7"/>
        <v>5.5342682443119795</v>
      </c>
      <c r="Q41" s="5">
        <f t="shared" si="7"/>
        <v>4.9808414198807816</v>
      </c>
    </row>
    <row r="42" spans="2:17" ht="15" x14ac:dyDescent="0.25">
      <c r="B42" s="25" t="s">
        <v>8</v>
      </c>
      <c r="C42" s="95">
        <v>60</v>
      </c>
      <c r="D42" s="84">
        <f t="shared" si="8"/>
        <v>0.36742346141747673</v>
      </c>
      <c r="E42" s="4">
        <f t="shared" si="7"/>
        <v>36.374922680330194</v>
      </c>
      <c r="F42" s="4">
        <f t="shared" si="7"/>
        <v>27.281192010247644</v>
      </c>
      <c r="G42" s="4">
        <f t="shared" si="7"/>
        <v>21.824953608198115</v>
      </c>
      <c r="H42" s="4">
        <f t="shared" si="7"/>
        <v>18.187461340165097</v>
      </c>
      <c r="I42" s="4">
        <f t="shared" si="7"/>
        <v>15.58925257728437</v>
      </c>
      <c r="J42" s="4">
        <f t="shared" si="7"/>
        <v>13.640596005123822</v>
      </c>
      <c r="K42" s="4">
        <f t="shared" si="7"/>
        <v>12.124974226776732</v>
      </c>
      <c r="L42" s="4">
        <f t="shared" si="7"/>
        <v>10.912476804099057</v>
      </c>
      <c r="M42" s="4">
        <f t="shared" si="7"/>
        <v>9.0937306700825484</v>
      </c>
      <c r="N42" s="4">
        <f t="shared" si="7"/>
        <v>7.7946262886421849</v>
      </c>
      <c r="O42" s="4">
        <f t="shared" si="7"/>
        <v>6.8202980025619109</v>
      </c>
      <c r="P42" s="4">
        <f t="shared" si="7"/>
        <v>6.0624871133883662</v>
      </c>
      <c r="Q42" s="5">
        <f t="shared" si="7"/>
        <v>5.4562384020495287</v>
      </c>
    </row>
    <row r="43" spans="2:17" ht="15" x14ac:dyDescent="0.25">
      <c r="B43" s="24"/>
      <c r="C43" s="95">
        <v>70</v>
      </c>
      <c r="D43" s="84">
        <f t="shared" si="8"/>
        <v>0.3968626966596886</v>
      </c>
      <c r="E43" s="4">
        <f t="shared" si="7"/>
        <v>39.289406969309169</v>
      </c>
      <c r="F43" s="4">
        <f t="shared" si="7"/>
        <v>29.467055226981877</v>
      </c>
      <c r="G43" s="4">
        <f t="shared" si="7"/>
        <v>23.5736441815855</v>
      </c>
      <c r="H43" s="4">
        <f t="shared" si="7"/>
        <v>19.644703484654585</v>
      </c>
      <c r="I43" s="4">
        <f t="shared" si="7"/>
        <v>16.838317272561071</v>
      </c>
      <c r="J43" s="4">
        <f t="shared" si="7"/>
        <v>14.733527613490939</v>
      </c>
      <c r="K43" s="4">
        <f t="shared" si="7"/>
        <v>13.096468989769722</v>
      </c>
      <c r="L43" s="4">
        <f t="shared" si="7"/>
        <v>11.78682209079275</v>
      </c>
      <c r="M43" s="4">
        <f t="shared" si="7"/>
        <v>9.8223517423272924</v>
      </c>
      <c r="N43" s="4">
        <f t="shared" si="7"/>
        <v>8.4191586362805353</v>
      </c>
      <c r="O43" s="4">
        <f t="shared" si="7"/>
        <v>7.3667638067454693</v>
      </c>
      <c r="P43" s="4">
        <f t="shared" si="7"/>
        <v>6.548234494884861</v>
      </c>
      <c r="Q43" s="5">
        <f t="shared" si="7"/>
        <v>5.8934110453963751</v>
      </c>
    </row>
    <row r="44" spans="2:17" ht="15" x14ac:dyDescent="0.25">
      <c r="B44" s="24"/>
      <c r="C44" s="95">
        <v>80</v>
      </c>
      <c r="D44" s="84">
        <f t="shared" si="8"/>
        <v>0.42426406871192851</v>
      </c>
      <c r="E44" s="4">
        <f t="shared" si="7"/>
        <v>42.002142802480918</v>
      </c>
      <c r="F44" s="4">
        <f t="shared" si="7"/>
        <v>31.501607101860692</v>
      </c>
      <c r="G44" s="4">
        <f t="shared" si="7"/>
        <v>25.201285681488553</v>
      </c>
      <c r="H44" s="4">
        <f t="shared" si="7"/>
        <v>21.001071401240459</v>
      </c>
      <c r="I44" s="4">
        <f t="shared" si="7"/>
        <v>18.000918343920397</v>
      </c>
      <c r="J44" s="4">
        <f t="shared" si="7"/>
        <v>15.750803550930346</v>
      </c>
      <c r="K44" s="4">
        <f t="shared" si="7"/>
        <v>14.00071426749364</v>
      </c>
      <c r="L44" s="4">
        <f t="shared" si="7"/>
        <v>12.600642840744277</v>
      </c>
      <c r="M44" s="4">
        <f t="shared" si="7"/>
        <v>10.50053570062023</v>
      </c>
      <c r="N44" s="4">
        <f t="shared" si="7"/>
        <v>9.0004591719601983</v>
      </c>
      <c r="O44" s="4">
        <f t="shared" si="7"/>
        <v>7.8754017754651731</v>
      </c>
      <c r="P44" s="4">
        <f t="shared" si="7"/>
        <v>7.00035713374682</v>
      </c>
      <c r="Q44" s="5">
        <f t="shared" si="7"/>
        <v>6.3003214203721383</v>
      </c>
    </row>
    <row r="45" spans="2:17" ht="15.75" thickBot="1" x14ac:dyDescent="0.3">
      <c r="B45" s="27"/>
      <c r="C45" s="96">
        <v>90</v>
      </c>
      <c r="D45" s="85">
        <f t="shared" si="8"/>
        <v>0.45</v>
      </c>
      <c r="E45" s="7">
        <f t="shared" si="7"/>
        <v>44.55</v>
      </c>
      <c r="F45" s="7">
        <f t="shared" si="7"/>
        <v>33.412500000000001</v>
      </c>
      <c r="G45" s="7">
        <f t="shared" si="7"/>
        <v>26.73</v>
      </c>
      <c r="H45" s="7">
        <f t="shared" si="7"/>
        <v>22.274999999999999</v>
      </c>
      <c r="I45" s="7">
        <f t="shared" si="7"/>
        <v>19.092857142857142</v>
      </c>
      <c r="J45" s="7">
        <f t="shared" si="7"/>
        <v>16.706250000000001</v>
      </c>
      <c r="K45" s="7">
        <f t="shared" si="7"/>
        <v>14.85</v>
      </c>
      <c r="L45" s="7">
        <f t="shared" si="7"/>
        <v>13.365</v>
      </c>
      <c r="M45" s="7">
        <f t="shared" si="7"/>
        <v>11.137499999999999</v>
      </c>
      <c r="N45" s="7">
        <f t="shared" si="7"/>
        <v>9.5464285714285708</v>
      </c>
      <c r="O45" s="7">
        <f t="shared" si="7"/>
        <v>8.3531250000000004</v>
      </c>
      <c r="P45" s="7">
        <f t="shared" si="7"/>
        <v>7.4249999999999998</v>
      </c>
      <c r="Q45" s="8">
        <f t="shared" si="7"/>
        <v>6.6825000000000001</v>
      </c>
    </row>
    <row r="46" spans="2:17" ht="15" x14ac:dyDescent="0.25">
      <c r="B46" s="28"/>
      <c r="C46" s="94">
        <v>20</v>
      </c>
      <c r="D46" s="83">
        <f>(C46/40*B$47^2)^0.5</f>
        <v>0.24748737341529162</v>
      </c>
      <c r="E46" s="49">
        <f t="shared" ref="E46:Q55" si="9">$D46*5940/E$4/$O$3</f>
        <v>24.501249968113871</v>
      </c>
      <c r="F46" s="49">
        <f t="shared" si="9"/>
        <v>18.375937476085404</v>
      </c>
      <c r="G46" s="49">
        <f t="shared" si="9"/>
        <v>14.700749980868324</v>
      </c>
      <c r="H46" s="49">
        <f t="shared" si="9"/>
        <v>12.250624984056936</v>
      </c>
      <c r="I46" s="49">
        <f t="shared" si="9"/>
        <v>10.50053570062023</v>
      </c>
      <c r="J46" s="49">
        <f t="shared" si="9"/>
        <v>9.1879687380427022</v>
      </c>
      <c r="K46" s="49">
        <f t="shared" si="9"/>
        <v>8.1670833227046238</v>
      </c>
      <c r="L46" s="49">
        <f t="shared" si="9"/>
        <v>7.3503749904341618</v>
      </c>
      <c r="M46" s="49">
        <f t="shared" si="9"/>
        <v>6.1253124920284678</v>
      </c>
      <c r="N46" s="49">
        <f t="shared" si="9"/>
        <v>5.2502678503101148</v>
      </c>
      <c r="O46" s="49">
        <f t="shared" si="9"/>
        <v>4.5939843690213511</v>
      </c>
      <c r="P46" s="49">
        <f t="shared" si="9"/>
        <v>4.0835416613523119</v>
      </c>
      <c r="Q46" s="50">
        <f t="shared" si="9"/>
        <v>3.6751874952170809</v>
      </c>
    </row>
    <row r="47" spans="2:17" ht="15" x14ac:dyDescent="0.25">
      <c r="B47" s="29">
        <v>0.35</v>
      </c>
      <c r="C47" s="95">
        <v>30</v>
      </c>
      <c r="D47" s="84">
        <f t="shared" ref="D47:D53" si="10">(C47/40*B$47^2)^0.5</f>
        <v>0.30310889132455349</v>
      </c>
      <c r="E47" s="4">
        <f t="shared" si="9"/>
        <v>30.007780241130792</v>
      </c>
      <c r="F47" s="4">
        <f t="shared" si="9"/>
        <v>22.505835180848095</v>
      </c>
      <c r="G47" s="4">
        <f t="shared" si="9"/>
        <v>18.004668144678476</v>
      </c>
      <c r="H47" s="4">
        <f t="shared" si="9"/>
        <v>15.003890120565396</v>
      </c>
      <c r="I47" s="97">
        <f t="shared" si="9"/>
        <v>12.860477246198911</v>
      </c>
      <c r="J47" s="4">
        <f t="shared" si="9"/>
        <v>11.252917590424047</v>
      </c>
      <c r="K47" s="4">
        <f t="shared" si="9"/>
        <v>10.002593413710263</v>
      </c>
      <c r="L47" s="4">
        <f t="shared" si="9"/>
        <v>9.002334072339238</v>
      </c>
      <c r="M47" s="4">
        <f t="shared" si="9"/>
        <v>7.501945060282698</v>
      </c>
      <c r="N47" s="4">
        <f t="shared" si="9"/>
        <v>6.4302386230994557</v>
      </c>
      <c r="O47" s="4">
        <f t="shared" si="9"/>
        <v>5.6264587952120237</v>
      </c>
      <c r="P47" s="4">
        <f t="shared" si="9"/>
        <v>5.0012967068551317</v>
      </c>
      <c r="Q47" s="5">
        <f t="shared" si="9"/>
        <v>4.501167036169619</v>
      </c>
    </row>
    <row r="48" spans="2:17" ht="15" x14ac:dyDescent="0.25">
      <c r="B48" s="29"/>
      <c r="C48" s="95">
        <v>40</v>
      </c>
      <c r="D48" s="84">
        <f t="shared" si="10"/>
        <v>0.35</v>
      </c>
      <c r="E48" s="4">
        <f t="shared" si="9"/>
        <v>34.65</v>
      </c>
      <c r="F48" s="4">
        <f t="shared" si="9"/>
        <v>25.987500000000001</v>
      </c>
      <c r="G48" s="4">
        <f t="shared" si="9"/>
        <v>20.79</v>
      </c>
      <c r="H48" s="4">
        <f t="shared" si="9"/>
        <v>17.324999999999999</v>
      </c>
      <c r="I48" s="4">
        <f t="shared" si="9"/>
        <v>14.85</v>
      </c>
      <c r="J48" s="4">
        <f t="shared" si="9"/>
        <v>12.99375</v>
      </c>
      <c r="K48" s="4">
        <f t="shared" si="9"/>
        <v>11.55</v>
      </c>
      <c r="L48" s="4">
        <f t="shared" si="9"/>
        <v>10.395</v>
      </c>
      <c r="M48" s="4">
        <f t="shared" si="9"/>
        <v>8.6624999999999996</v>
      </c>
      <c r="N48" s="4">
        <f t="shared" si="9"/>
        <v>7.4249999999999998</v>
      </c>
      <c r="O48" s="4">
        <f t="shared" si="9"/>
        <v>6.4968750000000002</v>
      </c>
      <c r="P48" s="4">
        <f t="shared" si="9"/>
        <v>5.7750000000000004</v>
      </c>
      <c r="Q48" s="5">
        <f t="shared" si="9"/>
        <v>5.1974999999999998</v>
      </c>
    </row>
    <row r="49" spans="2:17" ht="15" x14ac:dyDescent="0.25">
      <c r="B49" s="29" t="s">
        <v>29</v>
      </c>
      <c r="C49" s="95">
        <v>50</v>
      </c>
      <c r="D49" s="84">
        <f t="shared" si="10"/>
        <v>0.39131189606246319</v>
      </c>
      <c r="E49" s="4">
        <f t="shared" si="9"/>
        <v>38.739877710183855</v>
      </c>
      <c r="F49" s="4">
        <f t="shared" si="9"/>
        <v>29.054908282637893</v>
      </c>
      <c r="G49" s="4">
        <f t="shared" si="9"/>
        <v>23.243926626110316</v>
      </c>
      <c r="H49" s="4">
        <f t="shared" si="9"/>
        <v>19.369938855091927</v>
      </c>
      <c r="I49" s="4">
        <f t="shared" si="9"/>
        <v>16.60280473293594</v>
      </c>
      <c r="J49" s="4">
        <f t="shared" si="9"/>
        <v>14.527454141318946</v>
      </c>
      <c r="K49" s="4">
        <f t="shared" si="9"/>
        <v>12.913292570061287</v>
      </c>
      <c r="L49" s="4">
        <f t="shared" si="9"/>
        <v>11.621963313055158</v>
      </c>
      <c r="M49" s="4">
        <f t="shared" si="9"/>
        <v>9.6849694275459637</v>
      </c>
      <c r="N49" s="4">
        <f t="shared" si="9"/>
        <v>8.3014023664679701</v>
      </c>
      <c r="O49" s="4">
        <f t="shared" si="9"/>
        <v>7.2637270706594732</v>
      </c>
      <c r="P49" s="4">
        <f t="shared" si="9"/>
        <v>6.4566462850306436</v>
      </c>
      <c r="Q49" s="5">
        <f t="shared" si="9"/>
        <v>5.8109816565275789</v>
      </c>
    </row>
    <row r="50" spans="2:17" ht="15" x14ac:dyDescent="0.25">
      <c r="B50" s="29"/>
      <c r="C50" s="95">
        <v>60</v>
      </c>
      <c r="D50" s="84">
        <f t="shared" si="10"/>
        <v>0.42866070498705611</v>
      </c>
      <c r="E50" s="4">
        <f t="shared" si="9"/>
        <v>42.437409793718551</v>
      </c>
      <c r="F50" s="4">
        <f t="shared" si="9"/>
        <v>31.828057345288915</v>
      </c>
      <c r="G50" s="4">
        <f t="shared" si="9"/>
        <v>25.462445876231133</v>
      </c>
      <c r="H50" s="4">
        <f t="shared" si="9"/>
        <v>21.218704896859276</v>
      </c>
      <c r="I50" s="4">
        <f t="shared" si="9"/>
        <v>18.187461340165093</v>
      </c>
      <c r="J50" s="4">
        <f t="shared" si="9"/>
        <v>15.914028672644458</v>
      </c>
      <c r="K50" s="4">
        <f t="shared" si="9"/>
        <v>14.145803264572852</v>
      </c>
      <c r="L50" s="4">
        <f t="shared" si="9"/>
        <v>12.731222938115566</v>
      </c>
      <c r="M50" s="4">
        <f t="shared" si="9"/>
        <v>10.609352448429638</v>
      </c>
      <c r="N50" s="4">
        <f t="shared" si="9"/>
        <v>9.0937306700825467</v>
      </c>
      <c r="O50" s="4">
        <f t="shared" si="9"/>
        <v>7.9570143363222288</v>
      </c>
      <c r="P50" s="4">
        <f t="shared" si="9"/>
        <v>7.0729016322864258</v>
      </c>
      <c r="Q50" s="5">
        <f t="shared" si="9"/>
        <v>6.3656114690577832</v>
      </c>
    </row>
    <row r="51" spans="2:17" ht="14.25" x14ac:dyDescent="0.2">
      <c r="B51" s="61"/>
      <c r="C51" s="95">
        <v>70</v>
      </c>
      <c r="D51" s="84">
        <f t="shared" si="10"/>
        <v>0.46300647943630335</v>
      </c>
      <c r="E51" s="4">
        <f t="shared" si="9"/>
        <v>45.837641464194029</v>
      </c>
      <c r="F51" s="4">
        <f t="shared" si="9"/>
        <v>34.37823109814552</v>
      </c>
      <c r="G51" s="4">
        <f t="shared" si="9"/>
        <v>27.502584878516416</v>
      </c>
      <c r="H51" s="4">
        <f t="shared" si="9"/>
        <v>22.918820732097014</v>
      </c>
      <c r="I51" s="4">
        <f t="shared" si="9"/>
        <v>19.644703484654585</v>
      </c>
      <c r="J51" s="4">
        <f t="shared" si="9"/>
        <v>17.18911554907276</v>
      </c>
      <c r="K51" s="4">
        <f t="shared" si="9"/>
        <v>15.279213821398011</v>
      </c>
      <c r="L51" s="4">
        <f t="shared" si="9"/>
        <v>13.751292439258208</v>
      </c>
      <c r="M51" s="4">
        <f t="shared" si="9"/>
        <v>11.459410366048507</v>
      </c>
      <c r="N51" s="4">
        <f t="shared" si="9"/>
        <v>9.8223517423272924</v>
      </c>
      <c r="O51" s="4">
        <f t="shared" si="9"/>
        <v>8.5945577745363799</v>
      </c>
      <c r="P51" s="4">
        <f t="shared" si="9"/>
        <v>7.6396069106990057</v>
      </c>
      <c r="Q51" s="5">
        <f t="shared" si="9"/>
        <v>6.8756462196291039</v>
      </c>
    </row>
    <row r="52" spans="2:17" ht="14.25" x14ac:dyDescent="0.2">
      <c r="B52" s="61"/>
      <c r="C52" s="95">
        <v>80</v>
      </c>
      <c r="D52" s="84">
        <f t="shared" si="10"/>
        <v>0.49497474683058323</v>
      </c>
      <c r="E52" s="4">
        <f t="shared" si="9"/>
        <v>49.002499936227743</v>
      </c>
      <c r="F52" s="4">
        <f t="shared" si="9"/>
        <v>36.751874952170809</v>
      </c>
      <c r="G52" s="4">
        <f t="shared" si="9"/>
        <v>29.401499961736647</v>
      </c>
      <c r="H52" s="4">
        <f t="shared" si="9"/>
        <v>24.501249968113871</v>
      </c>
      <c r="I52" s="4">
        <f t="shared" si="9"/>
        <v>21.001071401240459</v>
      </c>
      <c r="J52" s="4">
        <f t="shared" si="9"/>
        <v>18.375937476085404</v>
      </c>
      <c r="K52" s="4">
        <f t="shared" si="9"/>
        <v>16.334166645409248</v>
      </c>
      <c r="L52" s="4">
        <f t="shared" si="9"/>
        <v>14.700749980868324</v>
      </c>
      <c r="M52" s="4">
        <f t="shared" si="9"/>
        <v>12.250624984056936</v>
      </c>
      <c r="N52" s="4">
        <f t="shared" si="9"/>
        <v>10.50053570062023</v>
      </c>
      <c r="O52" s="4">
        <f t="shared" si="9"/>
        <v>9.1879687380427022</v>
      </c>
      <c r="P52" s="4">
        <f t="shared" si="9"/>
        <v>8.1670833227046238</v>
      </c>
      <c r="Q52" s="5">
        <f t="shared" si="9"/>
        <v>7.3503749904341618</v>
      </c>
    </row>
    <row r="53" spans="2:17" ht="15" thickBot="1" x14ac:dyDescent="0.25">
      <c r="B53" s="61"/>
      <c r="C53" s="96">
        <v>90</v>
      </c>
      <c r="D53" s="85">
        <f t="shared" si="10"/>
        <v>0.52499999999999991</v>
      </c>
      <c r="E53" s="7">
        <f t="shared" si="9"/>
        <v>51.974999999999987</v>
      </c>
      <c r="F53" s="7">
        <f t="shared" si="9"/>
        <v>38.981249999999996</v>
      </c>
      <c r="G53" s="7">
        <f t="shared" si="9"/>
        <v>31.184999999999995</v>
      </c>
      <c r="H53" s="7">
        <f t="shared" si="9"/>
        <v>25.987499999999994</v>
      </c>
      <c r="I53" s="7">
        <f t="shared" si="9"/>
        <v>22.274999999999999</v>
      </c>
      <c r="J53" s="7">
        <f t="shared" si="9"/>
        <v>19.490624999999998</v>
      </c>
      <c r="K53" s="7">
        <f t="shared" si="9"/>
        <v>17.324999999999996</v>
      </c>
      <c r="L53" s="7">
        <f t="shared" si="9"/>
        <v>15.592499999999998</v>
      </c>
      <c r="M53" s="7">
        <f t="shared" si="9"/>
        <v>12.993749999999997</v>
      </c>
      <c r="N53" s="7">
        <f t="shared" si="9"/>
        <v>11.137499999999999</v>
      </c>
      <c r="O53" s="7">
        <f t="shared" si="9"/>
        <v>9.7453124999999989</v>
      </c>
      <c r="P53" s="7">
        <f t="shared" si="9"/>
        <v>8.6624999999999979</v>
      </c>
      <c r="Q53" s="8">
        <f t="shared" si="9"/>
        <v>7.7962499999999988</v>
      </c>
    </row>
    <row r="54" spans="2:17" ht="15" x14ac:dyDescent="0.25">
      <c r="B54" s="31"/>
      <c r="C54" s="94">
        <v>20</v>
      </c>
      <c r="D54" s="83">
        <f>(C54/40*B$56^2)^0.5</f>
        <v>0.28284271247461906</v>
      </c>
      <c r="E54" s="49">
        <f t="shared" si="9"/>
        <v>28.001428534987287</v>
      </c>
      <c r="F54" s="49">
        <f t="shared" si="9"/>
        <v>21.001071401240466</v>
      </c>
      <c r="G54" s="49">
        <f t="shared" si="9"/>
        <v>16.800857120992372</v>
      </c>
      <c r="H54" s="49">
        <f t="shared" si="9"/>
        <v>14.000714267493644</v>
      </c>
      <c r="I54" s="110">
        <f t="shared" si="9"/>
        <v>12.000612229280266</v>
      </c>
      <c r="J54" s="49">
        <f t="shared" si="9"/>
        <v>10.500535700620233</v>
      </c>
      <c r="K54" s="49">
        <f t="shared" si="9"/>
        <v>9.3338095116624284</v>
      </c>
      <c r="L54" s="49">
        <f t="shared" si="9"/>
        <v>8.4004285604961861</v>
      </c>
      <c r="M54" s="49">
        <f t="shared" si="9"/>
        <v>7.0003571337468218</v>
      </c>
      <c r="N54" s="49">
        <f t="shared" si="9"/>
        <v>6.0003061146401331</v>
      </c>
      <c r="O54" s="49">
        <f t="shared" si="9"/>
        <v>5.2502678503101166</v>
      </c>
      <c r="P54" s="49">
        <f t="shared" si="9"/>
        <v>4.6669047558312142</v>
      </c>
      <c r="Q54" s="50">
        <f t="shared" si="9"/>
        <v>4.2002142802480931</v>
      </c>
    </row>
    <row r="55" spans="2:17" ht="15" x14ac:dyDescent="0.25">
      <c r="B55" s="32"/>
      <c r="C55" s="95">
        <v>30</v>
      </c>
      <c r="D55" s="84">
        <f t="shared" ref="D55:D61" si="11">(C55/40*B$56^2)^0.5</f>
        <v>0.34641016151377552</v>
      </c>
      <c r="E55" s="4">
        <f t="shared" si="9"/>
        <v>34.294605989863776</v>
      </c>
      <c r="F55" s="4">
        <f t="shared" si="9"/>
        <v>25.720954492397833</v>
      </c>
      <c r="G55" s="4">
        <f t="shared" si="9"/>
        <v>20.576763593918265</v>
      </c>
      <c r="H55" s="4">
        <f t="shared" si="9"/>
        <v>17.147302994931888</v>
      </c>
      <c r="I55" s="97">
        <f t="shared" si="9"/>
        <v>14.697688281370191</v>
      </c>
      <c r="J55" s="4">
        <f t="shared" si="9"/>
        <v>12.860477246198917</v>
      </c>
      <c r="K55" s="4">
        <f t="shared" si="9"/>
        <v>11.431535329954594</v>
      </c>
      <c r="L55" s="4">
        <f t="shared" si="9"/>
        <v>10.288381796959133</v>
      </c>
      <c r="M55" s="4">
        <f t="shared" si="9"/>
        <v>8.5736514974659439</v>
      </c>
      <c r="N55" s="4">
        <f t="shared" si="9"/>
        <v>7.3488441406850953</v>
      </c>
      <c r="O55" s="4">
        <f t="shared" si="9"/>
        <v>6.4302386230994584</v>
      </c>
      <c r="P55" s="4">
        <f t="shared" si="9"/>
        <v>5.7157676649772968</v>
      </c>
      <c r="Q55" s="5">
        <f t="shared" si="9"/>
        <v>5.1441908984795663</v>
      </c>
    </row>
    <row r="56" spans="2:17" ht="15" x14ac:dyDescent="0.25">
      <c r="B56" s="33">
        <v>0.4</v>
      </c>
      <c r="C56" s="95">
        <v>40</v>
      </c>
      <c r="D56" s="84">
        <f t="shared" si="11"/>
        <v>0.4</v>
      </c>
      <c r="E56" s="4">
        <f t="shared" ref="E56:Q65" si="12">$D56*5940/E$4/$O$3</f>
        <v>39.6</v>
      </c>
      <c r="F56" s="4">
        <f t="shared" si="12"/>
        <v>29.7</v>
      </c>
      <c r="G56" s="4">
        <f t="shared" si="12"/>
        <v>23.759999999999998</v>
      </c>
      <c r="H56" s="4">
        <f t="shared" si="12"/>
        <v>19.8</v>
      </c>
      <c r="I56" s="4">
        <f t="shared" si="12"/>
        <v>16.971428571428572</v>
      </c>
      <c r="J56" s="4">
        <f t="shared" si="12"/>
        <v>14.85</v>
      </c>
      <c r="K56" s="4">
        <f t="shared" si="12"/>
        <v>13.2</v>
      </c>
      <c r="L56" s="4">
        <f t="shared" si="12"/>
        <v>11.879999999999999</v>
      </c>
      <c r="M56" s="4">
        <f t="shared" si="12"/>
        <v>9.9</v>
      </c>
      <c r="N56" s="4">
        <f t="shared" si="12"/>
        <v>8.4857142857142858</v>
      </c>
      <c r="O56" s="4">
        <f t="shared" si="12"/>
        <v>7.4249999999999998</v>
      </c>
      <c r="P56" s="4">
        <f t="shared" si="12"/>
        <v>6.6</v>
      </c>
      <c r="Q56" s="5">
        <f t="shared" si="12"/>
        <v>5.9399999999999995</v>
      </c>
    </row>
    <row r="57" spans="2:17" ht="15" x14ac:dyDescent="0.25">
      <c r="B57" s="31"/>
      <c r="C57" s="95">
        <v>50</v>
      </c>
      <c r="D57" s="84">
        <f t="shared" si="11"/>
        <v>0.44721359549995798</v>
      </c>
      <c r="E57" s="4">
        <f t="shared" si="12"/>
        <v>44.274145954495836</v>
      </c>
      <c r="F57" s="4">
        <f t="shared" si="12"/>
        <v>33.205609465871881</v>
      </c>
      <c r="G57" s="4">
        <f t="shared" si="12"/>
        <v>26.564487572697505</v>
      </c>
      <c r="H57" s="4">
        <f t="shared" si="12"/>
        <v>22.137072977247918</v>
      </c>
      <c r="I57" s="4">
        <f t="shared" si="12"/>
        <v>18.974633980498218</v>
      </c>
      <c r="J57" s="4">
        <f t="shared" si="12"/>
        <v>16.60280473293594</v>
      </c>
      <c r="K57" s="4">
        <f t="shared" si="12"/>
        <v>14.758048651498612</v>
      </c>
      <c r="L57" s="4">
        <f t="shared" si="12"/>
        <v>13.282243786348753</v>
      </c>
      <c r="M57" s="4">
        <f t="shared" si="12"/>
        <v>11.068536488623959</v>
      </c>
      <c r="N57" s="4">
        <f t="shared" si="12"/>
        <v>9.4873169902491092</v>
      </c>
      <c r="O57" s="4">
        <f t="shared" si="12"/>
        <v>8.3014023664679701</v>
      </c>
      <c r="P57" s="4">
        <f t="shared" si="12"/>
        <v>7.379024325749306</v>
      </c>
      <c r="Q57" s="5">
        <f t="shared" si="12"/>
        <v>6.6411218931743763</v>
      </c>
    </row>
    <row r="58" spans="2:17" ht="15" x14ac:dyDescent="0.25">
      <c r="B58" s="32" t="s">
        <v>36</v>
      </c>
      <c r="C58" s="95">
        <v>60</v>
      </c>
      <c r="D58" s="84">
        <f t="shared" si="11"/>
        <v>0.48989794855663565</v>
      </c>
      <c r="E58" s="4">
        <f t="shared" si="12"/>
        <v>48.49989690710693</v>
      </c>
      <c r="F58" s="4">
        <f t="shared" si="12"/>
        <v>36.374922680330194</v>
      </c>
      <c r="G58" s="4">
        <f t="shared" si="12"/>
        <v>29.099938144264154</v>
      </c>
      <c r="H58" s="4">
        <f t="shared" si="12"/>
        <v>24.249948453553465</v>
      </c>
      <c r="I58" s="4">
        <f t="shared" si="12"/>
        <v>20.785670103045824</v>
      </c>
      <c r="J58" s="4">
        <f t="shared" si="12"/>
        <v>18.187461340165097</v>
      </c>
      <c r="K58" s="4">
        <f t="shared" si="12"/>
        <v>16.166632302368974</v>
      </c>
      <c r="L58" s="4">
        <f t="shared" si="12"/>
        <v>14.549969072132077</v>
      </c>
      <c r="M58" s="4">
        <f t="shared" si="12"/>
        <v>12.124974226776732</v>
      </c>
      <c r="N58" s="4">
        <f t="shared" si="12"/>
        <v>10.392835051522912</v>
      </c>
      <c r="O58" s="4">
        <f t="shared" si="12"/>
        <v>9.0937306700825484</v>
      </c>
      <c r="P58" s="4">
        <f t="shared" si="12"/>
        <v>8.0833161511844871</v>
      </c>
      <c r="Q58" s="5">
        <f t="shared" si="12"/>
        <v>7.2749845360660386</v>
      </c>
    </row>
    <row r="59" spans="2:17" ht="15" x14ac:dyDescent="0.25">
      <c r="B59" s="31"/>
      <c r="C59" s="95">
        <v>70</v>
      </c>
      <c r="D59" s="84">
        <f t="shared" si="11"/>
        <v>0.52915026221291817</v>
      </c>
      <c r="E59" s="4">
        <f t="shared" si="12"/>
        <v>52.385875959078895</v>
      </c>
      <c r="F59" s="4">
        <f t="shared" si="12"/>
        <v>39.289406969309177</v>
      </c>
      <c r="G59" s="4">
        <f t="shared" si="12"/>
        <v>31.431525575447342</v>
      </c>
      <c r="H59" s="4">
        <f t="shared" si="12"/>
        <v>26.192937979539447</v>
      </c>
      <c r="I59" s="4">
        <f t="shared" si="12"/>
        <v>22.451089696748099</v>
      </c>
      <c r="J59" s="4">
        <f t="shared" si="12"/>
        <v>19.644703484654588</v>
      </c>
      <c r="K59" s="4">
        <f t="shared" si="12"/>
        <v>17.461958653026301</v>
      </c>
      <c r="L59" s="4">
        <f t="shared" si="12"/>
        <v>15.715762787723671</v>
      </c>
      <c r="M59" s="4">
        <f t="shared" si="12"/>
        <v>13.096468989769724</v>
      </c>
      <c r="N59" s="4">
        <f t="shared" si="12"/>
        <v>11.225544848374049</v>
      </c>
      <c r="O59" s="4">
        <f t="shared" si="12"/>
        <v>9.8223517423272941</v>
      </c>
      <c r="P59" s="4">
        <f t="shared" si="12"/>
        <v>8.7309793265131503</v>
      </c>
      <c r="Q59" s="5">
        <f t="shared" si="12"/>
        <v>7.8578813938618355</v>
      </c>
    </row>
    <row r="60" spans="2:17" ht="15" x14ac:dyDescent="0.25">
      <c r="B60" s="31"/>
      <c r="C60" s="95">
        <v>80</v>
      </c>
      <c r="D60" s="84">
        <f t="shared" si="11"/>
        <v>0.56568542494923812</v>
      </c>
      <c r="E60" s="4">
        <f t="shared" si="12"/>
        <v>56.002857069974574</v>
      </c>
      <c r="F60" s="4">
        <f t="shared" si="12"/>
        <v>42.002142802480932</v>
      </c>
      <c r="G60" s="4">
        <f t="shared" si="12"/>
        <v>33.601714241984745</v>
      </c>
      <c r="H60" s="4">
        <f t="shared" si="12"/>
        <v>28.001428534987287</v>
      </c>
      <c r="I60" s="4">
        <f t="shared" si="12"/>
        <v>24.001224458560532</v>
      </c>
      <c r="J60" s="4">
        <f t="shared" si="12"/>
        <v>21.001071401240466</v>
      </c>
      <c r="K60" s="4">
        <f t="shared" si="12"/>
        <v>18.667619023324857</v>
      </c>
      <c r="L60" s="4">
        <f t="shared" si="12"/>
        <v>16.800857120992372</v>
      </c>
      <c r="M60" s="4">
        <f t="shared" si="12"/>
        <v>14.000714267493644</v>
      </c>
      <c r="N60" s="4">
        <f t="shared" si="12"/>
        <v>12.000612229280266</v>
      </c>
      <c r="O60" s="4">
        <f t="shared" si="12"/>
        <v>10.500535700620233</v>
      </c>
      <c r="P60" s="4">
        <f t="shared" si="12"/>
        <v>9.3338095116624284</v>
      </c>
      <c r="Q60" s="5">
        <f t="shared" si="12"/>
        <v>8.4004285604961861</v>
      </c>
    </row>
    <row r="61" spans="2:17" ht="15.75" thickBot="1" x14ac:dyDescent="0.3">
      <c r="B61" s="34"/>
      <c r="C61" s="96">
        <v>90</v>
      </c>
      <c r="D61" s="85">
        <f t="shared" si="11"/>
        <v>0.60000000000000009</v>
      </c>
      <c r="E61" s="7">
        <f t="shared" si="12"/>
        <v>59.400000000000013</v>
      </c>
      <c r="F61" s="7">
        <f t="shared" si="12"/>
        <v>44.550000000000004</v>
      </c>
      <c r="G61" s="7">
        <f t="shared" si="12"/>
        <v>35.64</v>
      </c>
      <c r="H61" s="7">
        <f t="shared" si="12"/>
        <v>29.700000000000006</v>
      </c>
      <c r="I61" s="7">
        <f t="shared" si="12"/>
        <v>25.457142857142863</v>
      </c>
      <c r="J61" s="7">
        <f t="shared" si="12"/>
        <v>22.275000000000002</v>
      </c>
      <c r="K61" s="7">
        <f t="shared" si="12"/>
        <v>19.800000000000004</v>
      </c>
      <c r="L61" s="7">
        <f t="shared" si="12"/>
        <v>17.82</v>
      </c>
      <c r="M61" s="7">
        <f t="shared" si="12"/>
        <v>14.850000000000003</v>
      </c>
      <c r="N61" s="7">
        <f t="shared" si="12"/>
        <v>12.728571428571431</v>
      </c>
      <c r="O61" s="7">
        <f t="shared" si="12"/>
        <v>11.137500000000001</v>
      </c>
      <c r="P61" s="7">
        <f t="shared" si="12"/>
        <v>9.9000000000000021</v>
      </c>
      <c r="Q61" s="8">
        <f t="shared" si="12"/>
        <v>8.91</v>
      </c>
    </row>
    <row r="62" spans="2:17" ht="15" x14ac:dyDescent="0.25">
      <c r="B62" s="35"/>
      <c r="C62" s="94">
        <v>20</v>
      </c>
      <c r="D62" s="83">
        <f>(C62/40*B$64^2)^0.5</f>
        <v>0.35355339059327379</v>
      </c>
      <c r="E62" s="49">
        <f t="shared" si="12"/>
        <v>35.001785668734108</v>
      </c>
      <c r="F62" s="49">
        <f t="shared" si="12"/>
        <v>26.251339251550583</v>
      </c>
      <c r="G62" s="49">
        <f t="shared" si="12"/>
        <v>21.001071401240466</v>
      </c>
      <c r="H62" s="49">
        <f t="shared" si="12"/>
        <v>17.500892834367054</v>
      </c>
      <c r="I62" s="49">
        <f t="shared" si="12"/>
        <v>15.000765286600332</v>
      </c>
      <c r="J62" s="49">
        <f t="shared" si="12"/>
        <v>13.125669625775291</v>
      </c>
      <c r="K62" s="49">
        <f t="shared" si="12"/>
        <v>11.667261889578036</v>
      </c>
      <c r="L62" s="49">
        <f t="shared" si="12"/>
        <v>10.500535700620233</v>
      </c>
      <c r="M62" s="49">
        <f t="shared" si="12"/>
        <v>8.750446417183527</v>
      </c>
      <c r="N62" s="49">
        <f t="shared" si="12"/>
        <v>7.5003826433001661</v>
      </c>
      <c r="O62" s="49">
        <f t="shared" si="12"/>
        <v>6.5628348128876457</v>
      </c>
      <c r="P62" s="49">
        <f t="shared" si="12"/>
        <v>5.833630944789018</v>
      </c>
      <c r="Q62" s="50">
        <f t="shared" si="12"/>
        <v>5.2502678503101166</v>
      </c>
    </row>
    <row r="63" spans="2:17" ht="15" x14ac:dyDescent="0.25">
      <c r="B63" s="36"/>
      <c r="C63" s="95">
        <v>30</v>
      </c>
      <c r="D63" s="84">
        <f t="shared" ref="D63:D69" si="13">(C63/40*B$64^2)^0.5</f>
        <v>0.4330127018922193</v>
      </c>
      <c r="E63" s="4">
        <f t="shared" si="12"/>
        <v>42.868257487329714</v>
      </c>
      <c r="F63" s="4">
        <f t="shared" si="12"/>
        <v>32.151193115497286</v>
      </c>
      <c r="G63" s="4">
        <f t="shared" si="12"/>
        <v>25.72095449239783</v>
      </c>
      <c r="H63" s="4">
        <f t="shared" si="12"/>
        <v>21.434128743664857</v>
      </c>
      <c r="I63" s="4">
        <f t="shared" si="12"/>
        <v>18.372110351712735</v>
      </c>
      <c r="J63" s="4">
        <f t="shared" si="12"/>
        <v>16.075596557748643</v>
      </c>
      <c r="K63" s="4">
        <f t="shared" si="12"/>
        <v>14.289419162443238</v>
      </c>
      <c r="L63" s="4">
        <f t="shared" si="12"/>
        <v>12.860477246198915</v>
      </c>
      <c r="M63" s="4">
        <f t="shared" si="12"/>
        <v>10.717064371832429</v>
      </c>
      <c r="N63" s="4">
        <f t="shared" si="12"/>
        <v>9.1860551758563673</v>
      </c>
      <c r="O63" s="4">
        <f t="shared" si="12"/>
        <v>8.0377982788743214</v>
      </c>
      <c r="P63" s="4">
        <f t="shared" si="12"/>
        <v>7.144709581221619</v>
      </c>
      <c r="Q63" s="5">
        <f t="shared" si="12"/>
        <v>6.4302386230994575</v>
      </c>
    </row>
    <row r="64" spans="2:17" ht="15" x14ac:dyDescent="0.25">
      <c r="B64" s="37">
        <v>0.5</v>
      </c>
      <c r="C64" s="95">
        <v>40</v>
      </c>
      <c r="D64" s="84">
        <f t="shared" si="13"/>
        <v>0.5</v>
      </c>
      <c r="E64" s="4">
        <f t="shared" si="12"/>
        <v>49.5</v>
      </c>
      <c r="F64" s="4">
        <f t="shared" si="12"/>
        <v>37.125</v>
      </c>
      <c r="G64" s="4">
        <f t="shared" si="12"/>
        <v>29.7</v>
      </c>
      <c r="H64" s="4">
        <f t="shared" si="12"/>
        <v>24.75</v>
      </c>
      <c r="I64" s="4">
        <f t="shared" si="12"/>
        <v>21.214285714285715</v>
      </c>
      <c r="J64" s="4">
        <f t="shared" si="12"/>
        <v>18.5625</v>
      </c>
      <c r="K64" s="4">
        <f t="shared" si="12"/>
        <v>16.5</v>
      </c>
      <c r="L64" s="97">
        <f t="shared" si="12"/>
        <v>14.85</v>
      </c>
      <c r="M64" s="4">
        <f t="shared" si="12"/>
        <v>12.375</v>
      </c>
      <c r="N64" s="4">
        <f t="shared" si="12"/>
        <v>10.607142857142858</v>
      </c>
      <c r="O64" s="4">
        <f t="shared" si="12"/>
        <v>9.28125</v>
      </c>
      <c r="P64" s="4">
        <f t="shared" si="12"/>
        <v>8.25</v>
      </c>
      <c r="Q64" s="5">
        <f t="shared" si="12"/>
        <v>7.4249999999999998</v>
      </c>
    </row>
    <row r="65" spans="2:18" ht="15" x14ac:dyDescent="0.25">
      <c r="B65" s="35"/>
      <c r="C65" s="95">
        <v>50</v>
      </c>
      <c r="D65" s="84">
        <f t="shared" si="13"/>
        <v>0.55901699437494745</v>
      </c>
      <c r="E65" s="4">
        <f t="shared" si="12"/>
        <v>55.342682443119806</v>
      </c>
      <c r="F65" s="4">
        <f t="shared" si="12"/>
        <v>41.507011832339849</v>
      </c>
      <c r="G65" s="4">
        <f t="shared" si="12"/>
        <v>33.205609465871881</v>
      </c>
      <c r="H65" s="4">
        <f t="shared" si="12"/>
        <v>27.671341221559903</v>
      </c>
      <c r="I65" s="4">
        <f t="shared" si="12"/>
        <v>23.718292475622771</v>
      </c>
      <c r="J65" s="4">
        <f t="shared" si="12"/>
        <v>20.753505916169924</v>
      </c>
      <c r="K65" s="4">
        <f t="shared" si="12"/>
        <v>18.447560814373269</v>
      </c>
      <c r="L65" s="4">
        <f t="shared" si="12"/>
        <v>16.60280473293594</v>
      </c>
      <c r="M65" s="4">
        <f t="shared" si="12"/>
        <v>13.835670610779951</v>
      </c>
      <c r="N65" s="4">
        <f t="shared" si="12"/>
        <v>11.859146237811386</v>
      </c>
      <c r="O65" s="4">
        <f t="shared" si="12"/>
        <v>10.376752958084962</v>
      </c>
      <c r="P65" s="4">
        <f t="shared" si="12"/>
        <v>9.2237804071866343</v>
      </c>
      <c r="Q65" s="5">
        <f t="shared" si="12"/>
        <v>8.3014023664679701</v>
      </c>
    </row>
    <row r="66" spans="2:18" ht="15" x14ac:dyDescent="0.25">
      <c r="B66" s="36" t="s">
        <v>10</v>
      </c>
      <c r="C66" s="95">
        <v>60</v>
      </c>
      <c r="D66" s="84">
        <f t="shared" si="13"/>
        <v>0.61237243569579447</v>
      </c>
      <c r="E66" s="4">
        <f t="shared" ref="E66:Q75" si="14">$D66*5940/E$4/$O$3</f>
        <v>60.624871133883651</v>
      </c>
      <c r="F66" s="4">
        <f t="shared" si="14"/>
        <v>45.468653350412737</v>
      </c>
      <c r="G66" s="4">
        <f t="shared" si="14"/>
        <v>36.374922680330187</v>
      </c>
      <c r="H66" s="4">
        <f t="shared" si="14"/>
        <v>30.312435566941826</v>
      </c>
      <c r="I66" s="4">
        <f t="shared" si="14"/>
        <v>25.982087628807278</v>
      </c>
      <c r="J66" s="4">
        <f t="shared" si="14"/>
        <v>22.734326675206368</v>
      </c>
      <c r="K66" s="4">
        <f t="shared" si="14"/>
        <v>20.208290377961216</v>
      </c>
      <c r="L66" s="4">
        <f t="shared" si="14"/>
        <v>18.187461340165093</v>
      </c>
      <c r="M66" s="4">
        <f t="shared" si="14"/>
        <v>15.156217783470913</v>
      </c>
      <c r="N66" s="4">
        <f t="shared" si="14"/>
        <v>12.991043814403639</v>
      </c>
      <c r="O66" s="4">
        <f t="shared" si="14"/>
        <v>11.367163337603184</v>
      </c>
      <c r="P66" s="4">
        <f t="shared" si="14"/>
        <v>10.104145188980608</v>
      </c>
      <c r="Q66" s="5">
        <f t="shared" si="14"/>
        <v>9.0937306700825467</v>
      </c>
    </row>
    <row r="67" spans="2:18" ht="15" x14ac:dyDescent="0.25">
      <c r="B67" s="35"/>
      <c r="C67" s="95">
        <v>70</v>
      </c>
      <c r="D67" s="84">
        <f t="shared" si="13"/>
        <v>0.66143782776614768</v>
      </c>
      <c r="E67" s="4">
        <f t="shared" si="14"/>
        <v>65.48234494884862</v>
      </c>
      <c r="F67" s="4">
        <f t="shared" si="14"/>
        <v>49.111758711636462</v>
      </c>
      <c r="G67" s="4">
        <f t="shared" si="14"/>
        <v>39.289406969309169</v>
      </c>
      <c r="H67" s="4">
        <f t="shared" si="14"/>
        <v>32.74117247442431</v>
      </c>
      <c r="I67" s="4">
        <f t="shared" si="14"/>
        <v>28.063862120935124</v>
      </c>
      <c r="J67" s="4">
        <f t="shared" si="14"/>
        <v>24.555879355818231</v>
      </c>
      <c r="K67" s="4">
        <f t="shared" si="14"/>
        <v>21.827448316282872</v>
      </c>
      <c r="L67" s="4">
        <f t="shared" si="14"/>
        <v>19.644703484654585</v>
      </c>
      <c r="M67" s="4">
        <f t="shared" si="14"/>
        <v>16.370586237212155</v>
      </c>
      <c r="N67" s="4">
        <f t="shared" si="14"/>
        <v>14.031931060467562</v>
      </c>
      <c r="O67" s="4">
        <f t="shared" si="14"/>
        <v>12.277939677909115</v>
      </c>
      <c r="P67" s="4">
        <f t="shared" si="14"/>
        <v>10.913724158141436</v>
      </c>
      <c r="Q67" s="5">
        <f t="shared" si="14"/>
        <v>9.8223517423272924</v>
      </c>
    </row>
    <row r="68" spans="2:18" ht="15" x14ac:dyDescent="0.25">
      <c r="B68" s="35"/>
      <c r="C68" s="95">
        <v>80</v>
      </c>
      <c r="D68" s="84">
        <f t="shared" si="13"/>
        <v>0.70710678118654757</v>
      </c>
      <c r="E68" s="4">
        <f t="shared" si="14"/>
        <v>70.003571337468216</v>
      </c>
      <c r="F68" s="4">
        <f t="shared" si="14"/>
        <v>52.502678503101166</v>
      </c>
      <c r="G68" s="4">
        <f t="shared" si="14"/>
        <v>42.002142802480932</v>
      </c>
      <c r="H68" s="4">
        <f t="shared" si="14"/>
        <v>35.001785668734108</v>
      </c>
      <c r="I68" s="4">
        <f t="shared" si="14"/>
        <v>30.001530573200665</v>
      </c>
      <c r="J68" s="4">
        <f t="shared" si="14"/>
        <v>26.251339251550583</v>
      </c>
      <c r="K68" s="4">
        <f t="shared" si="14"/>
        <v>23.334523779156072</v>
      </c>
      <c r="L68" s="4">
        <f t="shared" si="14"/>
        <v>21.001071401240466</v>
      </c>
      <c r="M68" s="4">
        <f t="shared" si="14"/>
        <v>17.500892834367054</v>
      </c>
      <c r="N68" s="4">
        <f t="shared" si="14"/>
        <v>15.000765286600332</v>
      </c>
      <c r="O68" s="4">
        <f t="shared" si="14"/>
        <v>13.125669625775291</v>
      </c>
      <c r="P68" s="4">
        <f t="shared" si="14"/>
        <v>11.667261889578036</v>
      </c>
      <c r="Q68" s="5">
        <f t="shared" si="14"/>
        <v>10.500535700620233</v>
      </c>
    </row>
    <row r="69" spans="2:18" ht="15.75" thickBot="1" x14ac:dyDescent="0.3">
      <c r="B69" s="38"/>
      <c r="C69" s="96">
        <v>90</v>
      </c>
      <c r="D69" s="85">
        <f t="shared" si="13"/>
        <v>0.75</v>
      </c>
      <c r="E69" s="7">
        <f t="shared" si="14"/>
        <v>74.25</v>
      </c>
      <c r="F69" s="7">
        <f t="shared" si="14"/>
        <v>55.6875</v>
      </c>
      <c r="G69" s="7">
        <f t="shared" si="14"/>
        <v>44.55</v>
      </c>
      <c r="H69" s="7">
        <f t="shared" si="14"/>
        <v>37.125</v>
      </c>
      <c r="I69" s="7">
        <f t="shared" si="14"/>
        <v>31.821428571428573</v>
      </c>
      <c r="J69" s="7">
        <f t="shared" si="14"/>
        <v>27.84375</v>
      </c>
      <c r="K69" s="7">
        <f t="shared" si="14"/>
        <v>24.75</v>
      </c>
      <c r="L69" s="7">
        <f t="shared" si="14"/>
        <v>22.274999999999999</v>
      </c>
      <c r="M69" s="7">
        <f t="shared" si="14"/>
        <v>18.5625</v>
      </c>
      <c r="N69" s="7">
        <f t="shared" si="14"/>
        <v>15.910714285714286</v>
      </c>
      <c r="O69" s="7">
        <f t="shared" si="14"/>
        <v>13.921875</v>
      </c>
      <c r="P69" s="7">
        <f t="shared" si="14"/>
        <v>12.375</v>
      </c>
      <c r="Q69" s="8">
        <f t="shared" si="14"/>
        <v>11.137499999999999</v>
      </c>
    </row>
    <row r="70" spans="2:18" ht="15" x14ac:dyDescent="0.25">
      <c r="B70" s="39"/>
      <c r="C70" s="94">
        <v>20</v>
      </c>
      <c r="D70" s="83">
        <f>(C70/40*B$72^2)^0.5</f>
        <v>0.42426406871192851</v>
      </c>
      <c r="E70" s="49">
        <f t="shared" si="14"/>
        <v>42.002142802480918</v>
      </c>
      <c r="F70" s="49">
        <f t="shared" si="14"/>
        <v>31.501607101860692</v>
      </c>
      <c r="G70" s="49">
        <f t="shared" si="14"/>
        <v>25.201285681488553</v>
      </c>
      <c r="H70" s="49">
        <f t="shared" si="14"/>
        <v>21.001071401240459</v>
      </c>
      <c r="I70" s="49">
        <f t="shared" si="14"/>
        <v>18.000918343920397</v>
      </c>
      <c r="J70" s="49">
        <f t="shared" si="14"/>
        <v>15.750803550930346</v>
      </c>
      <c r="K70" s="49">
        <f t="shared" si="14"/>
        <v>14.00071426749364</v>
      </c>
      <c r="L70" s="49">
        <f t="shared" si="14"/>
        <v>12.600642840744277</v>
      </c>
      <c r="M70" s="49">
        <f t="shared" si="14"/>
        <v>10.50053570062023</v>
      </c>
      <c r="N70" s="49">
        <f t="shared" si="14"/>
        <v>9.0004591719601983</v>
      </c>
      <c r="O70" s="49">
        <f t="shared" si="14"/>
        <v>7.8754017754651731</v>
      </c>
      <c r="P70" s="49">
        <f t="shared" si="14"/>
        <v>7.00035713374682</v>
      </c>
      <c r="Q70" s="50">
        <f t="shared" si="14"/>
        <v>6.3003214203721383</v>
      </c>
    </row>
    <row r="71" spans="2:18" ht="15" x14ac:dyDescent="0.25">
      <c r="B71" s="39"/>
      <c r="C71" s="95">
        <v>30</v>
      </c>
      <c r="D71" s="84">
        <f t="shared" ref="D71:D77" si="15">(C71/40*B$72^2)^0.5</f>
        <v>0.51961524227066325</v>
      </c>
      <c r="E71" s="4">
        <f t="shared" si="14"/>
        <v>51.44190898479566</v>
      </c>
      <c r="F71" s="4">
        <f t="shared" si="14"/>
        <v>38.581431738596748</v>
      </c>
      <c r="G71" s="4">
        <f t="shared" si="14"/>
        <v>30.865145390877398</v>
      </c>
      <c r="H71" s="4">
        <f t="shared" si="14"/>
        <v>25.72095449239783</v>
      </c>
      <c r="I71" s="4">
        <f t="shared" si="14"/>
        <v>22.046532422055286</v>
      </c>
      <c r="J71" s="4">
        <f t="shared" si="14"/>
        <v>19.290715869298374</v>
      </c>
      <c r="K71" s="4">
        <f t="shared" si="14"/>
        <v>17.147302994931884</v>
      </c>
      <c r="L71" s="4">
        <f t="shared" si="14"/>
        <v>15.432572695438699</v>
      </c>
      <c r="M71" s="4">
        <f t="shared" si="14"/>
        <v>12.860477246198915</v>
      </c>
      <c r="N71" s="4">
        <f t="shared" si="14"/>
        <v>11.023266211027643</v>
      </c>
      <c r="O71" s="4">
        <f t="shared" si="14"/>
        <v>9.6453579346491871</v>
      </c>
      <c r="P71" s="4">
        <f t="shared" si="14"/>
        <v>8.5736514974659421</v>
      </c>
      <c r="Q71" s="5">
        <f t="shared" si="14"/>
        <v>7.7162863477193495</v>
      </c>
    </row>
    <row r="72" spans="2:18" ht="15" x14ac:dyDescent="0.25">
      <c r="B72" s="40">
        <v>0.6</v>
      </c>
      <c r="C72" s="95">
        <v>40</v>
      </c>
      <c r="D72" s="84">
        <f t="shared" si="15"/>
        <v>0.6</v>
      </c>
      <c r="E72" s="4">
        <f t="shared" si="14"/>
        <v>59.4</v>
      </c>
      <c r="F72" s="4">
        <f t="shared" si="14"/>
        <v>44.55</v>
      </c>
      <c r="G72" s="4">
        <f t="shared" si="14"/>
        <v>35.64</v>
      </c>
      <c r="H72" s="4">
        <f t="shared" si="14"/>
        <v>29.7</v>
      </c>
      <c r="I72" s="4">
        <f t="shared" si="14"/>
        <v>25.457142857142859</v>
      </c>
      <c r="J72" s="4">
        <f t="shared" si="14"/>
        <v>22.274999999999999</v>
      </c>
      <c r="K72" s="4">
        <f t="shared" si="14"/>
        <v>19.8</v>
      </c>
      <c r="L72" s="4">
        <f t="shared" si="14"/>
        <v>17.82</v>
      </c>
      <c r="M72" s="4">
        <f t="shared" si="14"/>
        <v>14.85</v>
      </c>
      <c r="N72" s="4">
        <f t="shared" si="14"/>
        <v>12.72857142857143</v>
      </c>
      <c r="O72" s="4">
        <f t="shared" si="14"/>
        <v>11.137499999999999</v>
      </c>
      <c r="P72" s="4">
        <f t="shared" si="14"/>
        <v>9.9</v>
      </c>
      <c r="Q72" s="5">
        <f t="shared" si="14"/>
        <v>8.91</v>
      </c>
    </row>
    <row r="73" spans="2:18" ht="15" x14ac:dyDescent="0.25">
      <c r="B73" s="39"/>
      <c r="C73" s="95">
        <v>50</v>
      </c>
      <c r="D73" s="84">
        <f t="shared" si="15"/>
        <v>0.67082039324993692</v>
      </c>
      <c r="E73" s="4">
        <f t="shared" si="14"/>
        <v>66.411218931743761</v>
      </c>
      <c r="F73" s="4">
        <f t="shared" si="14"/>
        <v>49.808414198807817</v>
      </c>
      <c r="G73" s="4">
        <f t="shared" si="14"/>
        <v>39.846731359046252</v>
      </c>
      <c r="H73" s="4">
        <f t="shared" si="14"/>
        <v>33.205609465871881</v>
      </c>
      <c r="I73" s="4">
        <f t="shared" si="14"/>
        <v>28.461950970747324</v>
      </c>
      <c r="J73" s="4">
        <f t="shared" si="14"/>
        <v>24.904207099403909</v>
      </c>
      <c r="K73" s="4">
        <f t="shared" si="14"/>
        <v>22.137072977247918</v>
      </c>
      <c r="L73" s="4">
        <f t="shared" si="14"/>
        <v>19.923365679523126</v>
      </c>
      <c r="M73" s="4">
        <f t="shared" si="14"/>
        <v>16.60280473293594</v>
      </c>
      <c r="N73" s="4">
        <f t="shared" si="14"/>
        <v>14.230975485373662</v>
      </c>
      <c r="O73" s="4">
        <f t="shared" si="14"/>
        <v>12.452103549701954</v>
      </c>
      <c r="P73" s="4">
        <f t="shared" si="14"/>
        <v>11.068536488623959</v>
      </c>
      <c r="Q73" s="5">
        <f t="shared" si="14"/>
        <v>9.9616828397615631</v>
      </c>
    </row>
    <row r="74" spans="2:18" ht="15" x14ac:dyDescent="0.25">
      <c r="B74" s="39" t="s">
        <v>11</v>
      </c>
      <c r="C74" s="95">
        <v>60</v>
      </c>
      <c r="D74" s="84">
        <f t="shared" si="15"/>
        <v>0.73484692283495345</v>
      </c>
      <c r="E74" s="4">
        <f t="shared" si="14"/>
        <v>72.749845360660387</v>
      </c>
      <c r="F74" s="4">
        <f t="shared" si="14"/>
        <v>54.562384020495287</v>
      </c>
      <c r="G74" s="4">
        <f t="shared" si="14"/>
        <v>43.64990721639623</v>
      </c>
      <c r="H74" s="4">
        <f t="shared" si="14"/>
        <v>36.374922680330194</v>
      </c>
      <c r="I74" s="4">
        <f t="shared" si="14"/>
        <v>31.178505154568739</v>
      </c>
      <c r="J74" s="4">
        <f t="shared" si="14"/>
        <v>27.281192010247644</v>
      </c>
      <c r="K74" s="4">
        <f t="shared" si="14"/>
        <v>24.249948453553465</v>
      </c>
      <c r="L74" s="4">
        <f t="shared" si="14"/>
        <v>21.824953608198115</v>
      </c>
      <c r="M74" s="4">
        <f t="shared" si="14"/>
        <v>18.187461340165097</v>
      </c>
      <c r="N74" s="97">
        <f t="shared" si="14"/>
        <v>15.58925257728437</v>
      </c>
      <c r="O74" s="4">
        <f t="shared" si="14"/>
        <v>13.640596005123822</v>
      </c>
      <c r="P74" s="4">
        <f t="shared" si="14"/>
        <v>12.124974226776732</v>
      </c>
      <c r="Q74" s="5">
        <f t="shared" si="14"/>
        <v>10.912476804099057</v>
      </c>
    </row>
    <row r="75" spans="2:18" ht="15" x14ac:dyDescent="0.25">
      <c r="B75" s="39"/>
      <c r="C75" s="95">
        <v>70</v>
      </c>
      <c r="D75" s="84">
        <f t="shared" si="15"/>
        <v>0.79372539331937719</v>
      </c>
      <c r="E75" s="4">
        <f t="shared" si="14"/>
        <v>78.578813938618339</v>
      </c>
      <c r="F75" s="4">
        <f t="shared" si="14"/>
        <v>58.934110453963754</v>
      </c>
      <c r="G75" s="4">
        <f t="shared" si="14"/>
        <v>47.147288363171</v>
      </c>
      <c r="H75" s="4">
        <f t="shared" si="14"/>
        <v>39.289406969309169</v>
      </c>
      <c r="I75" s="4">
        <f t="shared" si="14"/>
        <v>33.676634545122141</v>
      </c>
      <c r="J75" s="4">
        <f t="shared" si="14"/>
        <v>29.467055226981877</v>
      </c>
      <c r="K75" s="4">
        <f t="shared" si="14"/>
        <v>26.192937979539444</v>
      </c>
      <c r="L75" s="4">
        <f t="shared" si="14"/>
        <v>23.5736441815855</v>
      </c>
      <c r="M75" s="4">
        <f t="shared" si="14"/>
        <v>19.644703484654585</v>
      </c>
      <c r="N75" s="4">
        <f t="shared" si="14"/>
        <v>16.838317272561071</v>
      </c>
      <c r="O75" s="4">
        <f t="shared" si="14"/>
        <v>14.733527613490939</v>
      </c>
      <c r="P75" s="4">
        <f t="shared" si="14"/>
        <v>13.096468989769722</v>
      </c>
      <c r="Q75" s="5">
        <f t="shared" si="14"/>
        <v>11.78682209079275</v>
      </c>
    </row>
    <row r="76" spans="2:18" ht="15" x14ac:dyDescent="0.25">
      <c r="B76" s="39"/>
      <c r="C76" s="95">
        <v>80</v>
      </c>
      <c r="D76" s="84">
        <f t="shared" si="15"/>
        <v>0.84852813742385702</v>
      </c>
      <c r="E76" s="4">
        <f t="shared" ref="E76:Q85" si="16">$D76*5940/E$4/$O$3</f>
        <v>84.004285604961836</v>
      </c>
      <c r="F76" s="4">
        <f t="shared" si="16"/>
        <v>63.003214203721384</v>
      </c>
      <c r="G76" s="4">
        <f t="shared" si="16"/>
        <v>50.402571362977106</v>
      </c>
      <c r="H76" s="4">
        <f t="shared" si="16"/>
        <v>42.002142802480918</v>
      </c>
      <c r="I76" s="4">
        <f t="shared" si="16"/>
        <v>36.001836687840793</v>
      </c>
      <c r="J76" s="4">
        <f t="shared" si="16"/>
        <v>31.501607101860692</v>
      </c>
      <c r="K76" s="4">
        <f t="shared" si="16"/>
        <v>28.00142853498728</v>
      </c>
      <c r="L76" s="4">
        <f t="shared" si="16"/>
        <v>25.201285681488553</v>
      </c>
      <c r="M76" s="4">
        <f t="shared" si="16"/>
        <v>21.001071401240459</v>
      </c>
      <c r="N76" s="4">
        <f t="shared" si="16"/>
        <v>18.000918343920397</v>
      </c>
      <c r="O76" s="4">
        <f t="shared" si="16"/>
        <v>15.750803550930346</v>
      </c>
      <c r="P76" s="4">
        <f t="shared" si="16"/>
        <v>14.00071426749364</v>
      </c>
      <c r="Q76" s="5">
        <f t="shared" si="16"/>
        <v>12.600642840744277</v>
      </c>
    </row>
    <row r="77" spans="2:18" ht="15.75" thickBot="1" x14ac:dyDescent="0.3">
      <c r="B77" s="41"/>
      <c r="C77" s="96">
        <v>90</v>
      </c>
      <c r="D77" s="85">
        <f t="shared" si="15"/>
        <v>0.9</v>
      </c>
      <c r="E77" s="7">
        <f t="shared" si="16"/>
        <v>89.1</v>
      </c>
      <c r="F77" s="7">
        <f t="shared" si="16"/>
        <v>66.825000000000003</v>
      </c>
      <c r="G77" s="7">
        <f t="shared" si="16"/>
        <v>53.46</v>
      </c>
      <c r="H77" s="7">
        <f t="shared" si="16"/>
        <v>44.55</v>
      </c>
      <c r="I77" s="7">
        <f t="shared" si="16"/>
        <v>38.185714285714283</v>
      </c>
      <c r="J77" s="7">
        <f t="shared" si="16"/>
        <v>33.412500000000001</v>
      </c>
      <c r="K77" s="7">
        <f t="shared" si="16"/>
        <v>29.7</v>
      </c>
      <c r="L77" s="7">
        <f t="shared" si="16"/>
        <v>26.73</v>
      </c>
      <c r="M77" s="7">
        <f t="shared" si="16"/>
        <v>22.274999999999999</v>
      </c>
      <c r="N77" s="7">
        <f t="shared" si="16"/>
        <v>19.092857142857142</v>
      </c>
      <c r="O77" s="7">
        <f t="shared" si="16"/>
        <v>16.706250000000001</v>
      </c>
      <c r="P77" s="7">
        <f t="shared" si="16"/>
        <v>14.85</v>
      </c>
      <c r="Q77" s="8">
        <f t="shared" si="16"/>
        <v>13.365</v>
      </c>
    </row>
    <row r="78" spans="2:18" ht="15" x14ac:dyDescent="0.25">
      <c r="B78" s="42"/>
      <c r="C78" s="94">
        <v>20</v>
      </c>
      <c r="D78" s="83">
        <f>(C78/40*B$80^2)^0.5</f>
        <v>0.56568542494923812</v>
      </c>
      <c r="E78" s="49">
        <f t="shared" si="16"/>
        <v>56.002857069974574</v>
      </c>
      <c r="F78" s="49">
        <f t="shared" si="16"/>
        <v>42.002142802480932</v>
      </c>
      <c r="G78" s="49">
        <f t="shared" si="16"/>
        <v>33.601714241984745</v>
      </c>
      <c r="H78" s="49">
        <f t="shared" si="16"/>
        <v>28.001428534987287</v>
      </c>
      <c r="I78" s="49">
        <f t="shared" si="16"/>
        <v>24.001224458560532</v>
      </c>
      <c r="J78" s="49">
        <f t="shared" si="16"/>
        <v>21.001071401240466</v>
      </c>
      <c r="K78" s="49">
        <f t="shared" si="16"/>
        <v>18.667619023324857</v>
      </c>
      <c r="L78" s="49">
        <f t="shared" si="16"/>
        <v>16.800857120992372</v>
      </c>
      <c r="M78" s="49">
        <f t="shared" si="16"/>
        <v>14.000714267493644</v>
      </c>
      <c r="N78" s="49">
        <f t="shared" si="16"/>
        <v>12.000612229280266</v>
      </c>
      <c r="O78" s="49">
        <f t="shared" si="16"/>
        <v>10.500535700620233</v>
      </c>
      <c r="P78" s="49">
        <f t="shared" si="16"/>
        <v>9.3338095116624284</v>
      </c>
      <c r="Q78" s="50">
        <f t="shared" si="16"/>
        <v>8.4004285604961861</v>
      </c>
      <c r="R78" s="2"/>
    </row>
    <row r="79" spans="2:18" ht="15" x14ac:dyDescent="0.25">
      <c r="B79" s="42"/>
      <c r="C79" s="95">
        <v>30</v>
      </c>
      <c r="D79" s="84">
        <f t="shared" ref="D79:D85" si="17">(C79/40*B$80^2)^0.5</f>
        <v>0.69282032302755103</v>
      </c>
      <c r="E79" s="4">
        <f t="shared" si="16"/>
        <v>68.589211979727551</v>
      </c>
      <c r="F79" s="4">
        <f t="shared" si="16"/>
        <v>51.441908984795667</v>
      </c>
      <c r="G79" s="4">
        <f t="shared" si="16"/>
        <v>41.153527187836531</v>
      </c>
      <c r="H79" s="4">
        <f t="shared" si="16"/>
        <v>34.294605989863776</v>
      </c>
      <c r="I79" s="4">
        <f t="shared" si="16"/>
        <v>29.395376562740381</v>
      </c>
      <c r="J79" s="4">
        <f t="shared" si="16"/>
        <v>25.720954492397833</v>
      </c>
      <c r="K79" s="4">
        <f t="shared" si="16"/>
        <v>22.863070659909187</v>
      </c>
      <c r="L79" s="4">
        <f t="shared" si="16"/>
        <v>20.576763593918265</v>
      </c>
      <c r="M79" s="4">
        <f t="shared" si="16"/>
        <v>17.147302994931888</v>
      </c>
      <c r="N79" s="97">
        <f t="shared" si="16"/>
        <v>14.697688281370191</v>
      </c>
      <c r="O79" s="4">
        <f t="shared" si="16"/>
        <v>12.860477246198917</v>
      </c>
      <c r="P79" s="4">
        <f t="shared" si="16"/>
        <v>11.431535329954594</v>
      </c>
      <c r="Q79" s="5">
        <f t="shared" si="16"/>
        <v>10.288381796959133</v>
      </c>
    </row>
    <row r="80" spans="2:18" ht="15" x14ac:dyDescent="0.25">
      <c r="B80" s="43">
        <v>0.8</v>
      </c>
      <c r="C80" s="95">
        <v>40</v>
      </c>
      <c r="D80" s="84">
        <f t="shared" si="17"/>
        <v>0.8</v>
      </c>
      <c r="E80" s="4">
        <f t="shared" si="16"/>
        <v>79.2</v>
      </c>
      <c r="F80" s="4">
        <f t="shared" si="16"/>
        <v>59.4</v>
      </c>
      <c r="G80" s="4">
        <f t="shared" si="16"/>
        <v>47.519999999999996</v>
      </c>
      <c r="H80" s="4">
        <f t="shared" si="16"/>
        <v>39.6</v>
      </c>
      <c r="I80" s="4">
        <f t="shared" si="16"/>
        <v>33.942857142857143</v>
      </c>
      <c r="J80" s="4">
        <f t="shared" si="16"/>
        <v>29.7</v>
      </c>
      <c r="K80" s="4">
        <f t="shared" si="16"/>
        <v>26.4</v>
      </c>
      <c r="L80" s="4">
        <f t="shared" si="16"/>
        <v>23.759999999999998</v>
      </c>
      <c r="M80" s="4">
        <f t="shared" si="16"/>
        <v>19.8</v>
      </c>
      <c r="N80" s="4">
        <f t="shared" si="16"/>
        <v>16.971428571428572</v>
      </c>
      <c r="O80" s="4">
        <f t="shared" si="16"/>
        <v>14.85</v>
      </c>
      <c r="P80" s="4">
        <f t="shared" si="16"/>
        <v>13.2</v>
      </c>
      <c r="Q80" s="5">
        <f t="shared" si="16"/>
        <v>11.879999999999999</v>
      </c>
    </row>
    <row r="81" spans="2:17" ht="15" x14ac:dyDescent="0.25">
      <c r="B81" s="42"/>
      <c r="C81" s="95">
        <v>50</v>
      </c>
      <c r="D81" s="84">
        <f t="shared" si="17"/>
        <v>0.89442719099991597</v>
      </c>
      <c r="E81" s="4">
        <f t="shared" si="16"/>
        <v>88.548291908991672</v>
      </c>
      <c r="F81" s="4">
        <f t="shared" si="16"/>
        <v>66.411218931743761</v>
      </c>
      <c r="G81" s="4">
        <f t="shared" si="16"/>
        <v>53.12897514539501</v>
      </c>
      <c r="H81" s="4">
        <f t="shared" si="16"/>
        <v>44.274145954495836</v>
      </c>
      <c r="I81" s="4">
        <f t="shared" si="16"/>
        <v>37.949267960996437</v>
      </c>
      <c r="J81" s="4">
        <f t="shared" si="16"/>
        <v>33.205609465871881</v>
      </c>
      <c r="K81" s="4">
        <f t="shared" si="16"/>
        <v>29.516097302997224</v>
      </c>
      <c r="L81" s="4">
        <f t="shared" si="16"/>
        <v>26.564487572697505</v>
      </c>
      <c r="M81" s="4">
        <f t="shared" si="16"/>
        <v>22.137072977247918</v>
      </c>
      <c r="N81" s="4">
        <f t="shared" si="16"/>
        <v>18.974633980498218</v>
      </c>
      <c r="O81" s="4">
        <f t="shared" si="16"/>
        <v>16.60280473293594</v>
      </c>
      <c r="P81" s="4">
        <f t="shared" si="16"/>
        <v>14.758048651498612</v>
      </c>
      <c r="Q81" s="5">
        <f t="shared" si="16"/>
        <v>13.282243786348753</v>
      </c>
    </row>
    <row r="82" spans="2:17" ht="15" x14ac:dyDescent="0.25">
      <c r="B82" s="42" t="s">
        <v>22</v>
      </c>
      <c r="C82" s="95">
        <v>60</v>
      </c>
      <c r="D82" s="84">
        <f t="shared" si="17"/>
        <v>0.97979589711327131</v>
      </c>
      <c r="E82" s="4">
        <f t="shared" si="16"/>
        <v>96.999793814213859</v>
      </c>
      <c r="F82" s="4">
        <f t="shared" si="16"/>
        <v>72.749845360660387</v>
      </c>
      <c r="G82" s="4">
        <f t="shared" si="16"/>
        <v>58.199876288528309</v>
      </c>
      <c r="H82" s="4">
        <f t="shared" si="16"/>
        <v>48.49989690710693</v>
      </c>
      <c r="I82" s="4">
        <f t="shared" si="16"/>
        <v>41.571340206091648</v>
      </c>
      <c r="J82" s="4">
        <f t="shared" si="16"/>
        <v>36.374922680330194</v>
      </c>
      <c r="K82" s="4">
        <f t="shared" si="16"/>
        <v>32.333264604737948</v>
      </c>
      <c r="L82" s="4">
        <f t="shared" si="16"/>
        <v>29.099938144264154</v>
      </c>
      <c r="M82" s="4">
        <f t="shared" si="16"/>
        <v>24.249948453553465</v>
      </c>
      <c r="N82" s="4">
        <f t="shared" si="16"/>
        <v>20.785670103045824</v>
      </c>
      <c r="O82" s="4">
        <f t="shared" si="16"/>
        <v>18.187461340165097</v>
      </c>
      <c r="P82" s="4">
        <f t="shared" si="16"/>
        <v>16.166632302368974</v>
      </c>
      <c r="Q82" s="5">
        <f t="shared" si="16"/>
        <v>14.549969072132077</v>
      </c>
    </row>
    <row r="83" spans="2:17" ht="15" x14ac:dyDescent="0.25">
      <c r="B83" s="42"/>
      <c r="C83" s="95">
        <v>70</v>
      </c>
      <c r="D83" s="84">
        <f t="shared" si="17"/>
        <v>1.0583005244258363</v>
      </c>
      <c r="E83" s="4">
        <f t="shared" si="16"/>
        <v>104.77175191815779</v>
      </c>
      <c r="F83" s="4">
        <f t="shared" si="16"/>
        <v>78.578813938618353</v>
      </c>
      <c r="G83" s="4">
        <f t="shared" si="16"/>
        <v>62.863051150894684</v>
      </c>
      <c r="H83" s="4">
        <f t="shared" si="16"/>
        <v>52.385875959078895</v>
      </c>
      <c r="I83" s="4">
        <f t="shared" si="16"/>
        <v>44.902179393496198</v>
      </c>
      <c r="J83" s="4">
        <f t="shared" si="16"/>
        <v>39.289406969309177</v>
      </c>
      <c r="K83" s="4">
        <f t="shared" si="16"/>
        <v>34.923917306052601</v>
      </c>
      <c r="L83" s="4">
        <f t="shared" si="16"/>
        <v>31.431525575447342</v>
      </c>
      <c r="M83" s="4">
        <f t="shared" si="16"/>
        <v>26.192937979539447</v>
      </c>
      <c r="N83" s="4">
        <f t="shared" si="16"/>
        <v>22.451089696748099</v>
      </c>
      <c r="O83" s="4">
        <f t="shared" si="16"/>
        <v>19.644703484654588</v>
      </c>
      <c r="P83" s="4">
        <f t="shared" si="16"/>
        <v>17.461958653026301</v>
      </c>
      <c r="Q83" s="5">
        <f t="shared" si="16"/>
        <v>15.715762787723671</v>
      </c>
    </row>
    <row r="84" spans="2:17" ht="15" x14ac:dyDescent="0.25">
      <c r="B84" s="42"/>
      <c r="C84" s="95">
        <v>80</v>
      </c>
      <c r="D84" s="84">
        <f t="shared" si="17"/>
        <v>1.1313708498984762</v>
      </c>
      <c r="E84" s="4">
        <f t="shared" si="16"/>
        <v>112.00571413994915</v>
      </c>
      <c r="F84" s="4">
        <f t="shared" si="16"/>
        <v>84.004285604961865</v>
      </c>
      <c r="G84" s="4">
        <f t="shared" si="16"/>
        <v>67.203428483969489</v>
      </c>
      <c r="H84" s="4">
        <f t="shared" si="16"/>
        <v>56.002857069974574</v>
      </c>
      <c r="I84" s="4">
        <f t="shared" si="16"/>
        <v>48.002448917121065</v>
      </c>
      <c r="J84" s="4">
        <f t="shared" si="16"/>
        <v>42.002142802480932</v>
      </c>
      <c r="K84" s="4">
        <f t="shared" si="16"/>
        <v>37.335238046649714</v>
      </c>
      <c r="L84" s="4">
        <f t="shared" si="16"/>
        <v>33.601714241984745</v>
      </c>
      <c r="M84" s="4">
        <f t="shared" si="16"/>
        <v>28.001428534987287</v>
      </c>
      <c r="N84" s="4">
        <f t="shared" si="16"/>
        <v>24.001224458560532</v>
      </c>
      <c r="O84" s="4">
        <f t="shared" si="16"/>
        <v>21.001071401240466</v>
      </c>
      <c r="P84" s="4">
        <f t="shared" si="16"/>
        <v>18.667619023324857</v>
      </c>
      <c r="Q84" s="5">
        <f t="shared" si="16"/>
        <v>16.800857120992372</v>
      </c>
    </row>
    <row r="85" spans="2:17" ht="15.75" thickBot="1" x14ac:dyDescent="0.3">
      <c r="B85" s="44"/>
      <c r="C85" s="96">
        <v>90</v>
      </c>
      <c r="D85" s="85">
        <f t="shared" si="17"/>
        <v>1.2000000000000002</v>
      </c>
      <c r="E85" s="7">
        <f t="shared" si="16"/>
        <v>118.80000000000003</v>
      </c>
      <c r="F85" s="7">
        <f t="shared" si="16"/>
        <v>89.100000000000009</v>
      </c>
      <c r="G85" s="7">
        <f t="shared" si="16"/>
        <v>71.28</v>
      </c>
      <c r="H85" s="7">
        <f t="shared" si="16"/>
        <v>59.400000000000013</v>
      </c>
      <c r="I85" s="7">
        <f t="shared" si="16"/>
        <v>50.914285714285725</v>
      </c>
      <c r="J85" s="7">
        <f t="shared" si="16"/>
        <v>44.550000000000004</v>
      </c>
      <c r="K85" s="7">
        <f t="shared" si="16"/>
        <v>39.600000000000009</v>
      </c>
      <c r="L85" s="7">
        <f t="shared" si="16"/>
        <v>35.64</v>
      </c>
      <c r="M85" s="7">
        <f t="shared" si="16"/>
        <v>29.700000000000006</v>
      </c>
      <c r="N85" s="7">
        <f t="shared" si="16"/>
        <v>25.457142857142863</v>
      </c>
      <c r="O85" s="7">
        <f t="shared" si="16"/>
        <v>22.275000000000002</v>
      </c>
      <c r="P85" s="7">
        <f t="shared" si="16"/>
        <v>19.800000000000004</v>
      </c>
      <c r="Q85" s="8">
        <f t="shared" si="16"/>
        <v>17.82</v>
      </c>
    </row>
    <row r="86" spans="2:17" ht="15" x14ac:dyDescent="0.25">
      <c r="B86" s="65"/>
      <c r="C86" s="94">
        <v>20</v>
      </c>
      <c r="D86" s="83">
        <f>(C86/40*B$88^2)^0.5</f>
        <v>0.70710678118654757</v>
      </c>
      <c r="E86" s="49">
        <f t="shared" ref="E86:Q95" si="18">$D86*5940/E$4/$O$3</f>
        <v>70.003571337468216</v>
      </c>
      <c r="F86" s="49">
        <f t="shared" si="18"/>
        <v>52.502678503101166</v>
      </c>
      <c r="G86" s="49">
        <f t="shared" si="18"/>
        <v>42.002142802480932</v>
      </c>
      <c r="H86" s="49">
        <f t="shared" si="18"/>
        <v>35.001785668734108</v>
      </c>
      <c r="I86" s="49">
        <f t="shared" si="18"/>
        <v>30.001530573200665</v>
      </c>
      <c r="J86" s="49">
        <f t="shared" si="18"/>
        <v>26.251339251550583</v>
      </c>
      <c r="K86" s="49">
        <f t="shared" si="18"/>
        <v>23.334523779156072</v>
      </c>
      <c r="L86" s="49">
        <f t="shared" si="18"/>
        <v>21.001071401240466</v>
      </c>
      <c r="M86" s="49">
        <f t="shared" si="18"/>
        <v>17.500892834367054</v>
      </c>
      <c r="N86" s="49">
        <f t="shared" si="18"/>
        <v>15.000765286600332</v>
      </c>
      <c r="O86" s="49">
        <f t="shared" si="18"/>
        <v>13.125669625775291</v>
      </c>
      <c r="P86" s="49">
        <f t="shared" si="18"/>
        <v>11.667261889578036</v>
      </c>
      <c r="Q86" s="50">
        <f t="shared" si="18"/>
        <v>10.500535700620233</v>
      </c>
    </row>
    <row r="87" spans="2:17" ht="15" x14ac:dyDescent="0.25">
      <c r="B87" s="65"/>
      <c r="C87" s="95">
        <v>30</v>
      </c>
      <c r="D87" s="84">
        <f t="shared" ref="D87:D93" si="19">(C87/40*B$88^2)^0.5</f>
        <v>0.8660254037844386</v>
      </c>
      <c r="E87" s="4">
        <f t="shared" si="18"/>
        <v>85.736514974659428</v>
      </c>
      <c r="F87" s="4">
        <f t="shared" si="18"/>
        <v>64.302386230994571</v>
      </c>
      <c r="G87" s="4">
        <f t="shared" si="18"/>
        <v>51.44190898479566</v>
      </c>
      <c r="H87" s="4">
        <f t="shared" si="18"/>
        <v>42.868257487329714</v>
      </c>
      <c r="I87" s="4">
        <f t="shared" si="18"/>
        <v>36.744220703425469</v>
      </c>
      <c r="J87" s="4">
        <f t="shared" si="18"/>
        <v>32.151193115497286</v>
      </c>
      <c r="K87" s="4">
        <f t="shared" si="18"/>
        <v>28.578838324886476</v>
      </c>
      <c r="L87" s="4">
        <f t="shared" si="18"/>
        <v>25.72095449239783</v>
      </c>
      <c r="M87" s="4">
        <f t="shared" si="18"/>
        <v>21.434128743664857</v>
      </c>
      <c r="N87" s="4">
        <f t="shared" si="18"/>
        <v>18.372110351712735</v>
      </c>
      <c r="O87" s="4">
        <f t="shared" si="18"/>
        <v>16.075596557748643</v>
      </c>
      <c r="P87" s="4">
        <f t="shared" si="18"/>
        <v>14.289419162443238</v>
      </c>
      <c r="Q87" s="5">
        <f t="shared" si="18"/>
        <v>12.860477246198915</v>
      </c>
    </row>
    <row r="88" spans="2:17" ht="15" x14ac:dyDescent="0.25">
      <c r="B88" s="66">
        <v>1</v>
      </c>
      <c r="C88" s="95">
        <v>40</v>
      </c>
      <c r="D88" s="84">
        <f t="shared" si="19"/>
        <v>1</v>
      </c>
      <c r="E88" s="4">
        <f t="shared" si="18"/>
        <v>99</v>
      </c>
      <c r="F88" s="4">
        <f t="shared" si="18"/>
        <v>74.25</v>
      </c>
      <c r="G88" s="4">
        <f t="shared" si="18"/>
        <v>59.4</v>
      </c>
      <c r="H88" s="4">
        <f t="shared" si="18"/>
        <v>49.5</v>
      </c>
      <c r="I88" s="4">
        <f t="shared" si="18"/>
        <v>42.428571428571431</v>
      </c>
      <c r="J88" s="4">
        <f t="shared" si="18"/>
        <v>37.125</v>
      </c>
      <c r="K88" s="4">
        <f t="shared" si="18"/>
        <v>33</v>
      </c>
      <c r="L88" s="4">
        <f t="shared" si="18"/>
        <v>29.7</v>
      </c>
      <c r="M88" s="4">
        <f t="shared" si="18"/>
        <v>24.75</v>
      </c>
      <c r="N88" s="4">
        <f t="shared" si="18"/>
        <v>21.214285714285715</v>
      </c>
      <c r="O88" s="4">
        <f t="shared" si="18"/>
        <v>18.5625</v>
      </c>
      <c r="P88" s="4">
        <f t="shared" si="18"/>
        <v>16.5</v>
      </c>
      <c r="Q88" s="5">
        <f t="shared" si="18"/>
        <v>14.85</v>
      </c>
    </row>
    <row r="89" spans="2:17" ht="15" x14ac:dyDescent="0.25">
      <c r="B89" s="65"/>
      <c r="C89" s="95">
        <v>50</v>
      </c>
      <c r="D89" s="84">
        <f t="shared" si="19"/>
        <v>1.1180339887498949</v>
      </c>
      <c r="E89" s="4">
        <f t="shared" si="18"/>
        <v>110.68536488623961</v>
      </c>
      <c r="F89" s="4">
        <f t="shared" si="18"/>
        <v>83.014023664679698</v>
      </c>
      <c r="G89" s="4">
        <f t="shared" si="18"/>
        <v>66.411218931743761</v>
      </c>
      <c r="H89" s="4">
        <f t="shared" si="18"/>
        <v>55.342682443119806</v>
      </c>
      <c r="I89" s="4">
        <f t="shared" si="18"/>
        <v>47.436584951245543</v>
      </c>
      <c r="J89" s="4">
        <f t="shared" si="18"/>
        <v>41.507011832339849</v>
      </c>
      <c r="K89" s="4">
        <f t="shared" si="18"/>
        <v>36.895121628746537</v>
      </c>
      <c r="L89" s="4">
        <f t="shared" si="18"/>
        <v>33.205609465871881</v>
      </c>
      <c r="M89" s="4">
        <f t="shared" si="18"/>
        <v>27.671341221559903</v>
      </c>
      <c r="N89" s="4">
        <f t="shared" si="18"/>
        <v>23.718292475622771</v>
      </c>
      <c r="O89" s="4">
        <f t="shared" si="18"/>
        <v>20.753505916169924</v>
      </c>
      <c r="P89" s="4">
        <f t="shared" si="18"/>
        <v>18.447560814373269</v>
      </c>
      <c r="Q89" s="5">
        <f t="shared" si="18"/>
        <v>16.60280473293594</v>
      </c>
    </row>
    <row r="90" spans="2:17" ht="15" x14ac:dyDescent="0.25">
      <c r="B90" s="65" t="s">
        <v>30</v>
      </c>
      <c r="C90" s="95">
        <v>60</v>
      </c>
      <c r="D90" s="84">
        <f t="shared" si="19"/>
        <v>1.2247448713915889</v>
      </c>
      <c r="E90" s="4">
        <f t="shared" si="18"/>
        <v>121.2497422677673</v>
      </c>
      <c r="F90" s="4">
        <f t="shared" si="18"/>
        <v>90.937306700825474</v>
      </c>
      <c r="G90" s="4">
        <f t="shared" si="18"/>
        <v>72.749845360660373</v>
      </c>
      <c r="H90" s="4">
        <f t="shared" si="18"/>
        <v>60.624871133883651</v>
      </c>
      <c r="I90" s="4">
        <f t="shared" si="18"/>
        <v>51.964175257614556</v>
      </c>
      <c r="J90" s="4">
        <f t="shared" si="18"/>
        <v>45.468653350412737</v>
      </c>
      <c r="K90" s="4">
        <f t="shared" si="18"/>
        <v>40.416580755922432</v>
      </c>
      <c r="L90" s="4">
        <f t="shared" si="18"/>
        <v>36.374922680330187</v>
      </c>
      <c r="M90" s="4">
        <f t="shared" si="18"/>
        <v>30.312435566941826</v>
      </c>
      <c r="N90" s="4">
        <f t="shared" si="18"/>
        <v>25.982087628807278</v>
      </c>
      <c r="O90" s="4">
        <f t="shared" si="18"/>
        <v>22.734326675206368</v>
      </c>
      <c r="P90" s="4">
        <f t="shared" si="18"/>
        <v>20.208290377961216</v>
      </c>
      <c r="Q90" s="5">
        <f t="shared" si="18"/>
        <v>18.187461340165093</v>
      </c>
    </row>
    <row r="91" spans="2:17" ht="15" x14ac:dyDescent="0.25">
      <c r="B91" s="65"/>
      <c r="C91" s="95">
        <v>70</v>
      </c>
      <c r="D91" s="84">
        <f t="shared" si="19"/>
        <v>1.3228756555322954</v>
      </c>
      <c r="E91" s="4">
        <f t="shared" si="18"/>
        <v>130.96468989769724</v>
      </c>
      <c r="F91" s="4">
        <f t="shared" si="18"/>
        <v>98.223517423272924</v>
      </c>
      <c r="G91" s="4">
        <f t="shared" si="18"/>
        <v>78.578813938618339</v>
      </c>
      <c r="H91" s="4">
        <f t="shared" si="18"/>
        <v>65.48234494884862</v>
      </c>
      <c r="I91" s="4">
        <f t="shared" si="18"/>
        <v>56.127724241870247</v>
      </c>
      <c r="J91" s="4">
        <f t="shared" si="18"/>
        <v>49.111758711636462</v>
      </c>
      <c r="K91" s="4">
        <f t="shared" si="18"/>
        <v>43.654896632565745</v>
      </c>
      <c r="L91" s="4">
        <f t="shared" si="18"/>
        <v>39.289406969309169</v>
      </c>
      <c r="M91" s="4">
        <f t="shared" si="18"/>
        <v>32.74117247442431</v>
      </c>
      <c r="N91" s="4">
        <f t="shared" si="18"/>
        <v>28.063862120935124</v>
      </c>
      <c r="O91" s="4">
        <f t="shared" si="18"/>
        <v>24.555879355818231</v>
      </c>
      <c r="P91" s="4">
        <f t="shared" si="18"/>
        <v>21.827448316282872</v>
      </c>
      <c r="Q91" s="5">
        <f t="shared" si="18"/>
        <v>19.644703484654585</v>
      </c>
    </row>
    <row r="92" spans="2:17" ht="15" x14ac:dyDescent="0.25">
      <c r="B92" s="65"/>
      <c r="C92" s="95">
        <v>80</v>
      </c>
      <c r="D92" s="84">
        <f t="shared" si="19"/>
        <v>1.4142135623730951</v>
      </c>
      <c r="E92" s="4">
        <f t="shared" si="18"/>
        <v>140.00714267493643</v>
      </c>
      <c r="F92" s="4">
        <f t="shared" si="18"/>
        <v>105.00535700620233</v>
      </c>
      <c r="G92" s="4">
        <f t="shared" si="18"/>
        <v>84.004285604961865</v>
      </c>
      <c r="H92" s="4">
        <f t="shared" si="18"/>
        <v>70.003571337468216</v>
      </c>
      <c r="I92" s="4">
        <f t="shared" si="18"/>
        <v>60.003061146401329</v>
      </c>
      <c r="J92" s="4">
        <f t="shared" si="18"/>
        <v>52.502678503101166</v>
      </c>
      <c r="K92" s="4">
        <f t="shared" si="18"/>
        <v>46.669047558312144</v>
      </c>
      <c r="L92" s="4">
        <f t="shared" si="18"/>
        <v>42.002142802480932</v>
      </c>
      <c r="M92" s="4">
        <f t="shared" si="18"/>
        <v>35.001785668734108</v>
      </c>
      <c r="N92" s="4">
        <f t="shared" si="18"/>
        <v>30.001530573200665</v>
      </c>
      <c r="O92" s="4">
        <f t="shared" si="18"/>
        <v>26.251339251550583</v>
      </c>
      <c r="P92" s="4">
        <f t="shared" si="18"/>
        <v>23.334523779156072</v>
      </c>
      <c r="Q92" s="5">
        <f t="shared" si="18"/>
        <v>21.001071401240466</v>
      </c>
    </row>
    <row r="93" spans="2:17" ht="15.75" thickBot="1" x14ac:dyDescent="0.3">
      <c r="B93" s="67"/>
      <c r="C93" s="96">
        <v>90</v>
      </c>
      <c r="D93" s="85">
        <f t="shared" si="19"/>
        <v>1.5</v>
      </c>
      <c r="E93" s="7">
        <f t="shared" si="18"/>
        <v>148.5</v>
      </c>
      <c r="F93" s="7">
        <f t="shared" si="18"/>
        <v>111.375</v>
      </c>
      <c r="G93" s="7">
        <f t="shared" si="18"/>
        <v>89.1</v>
      </c>
      <c r="H93" s="7">
        <f t="shared" si="18"/>
        <v>74.25</v>
      </c>
      <c r="I93" s="7">
        <f t="shared" si="18"/>
        <v>63.642857142857146</v>
      </c>
      <c r="J93" s="7">
        <f t="shared" si="18"/>
        <v>55.6875</v>
      </c>
      <c r="K93" s="7">
        <f t="shared" si="18"/>
        <v>49.5</v>
      </c>
      <c r="L93" s="7">
        <f t="shared" si="18"/>
        <v>44.55</v>
      </c>
      <c r="M93" s="7">
        <f t="shared" si="18"/>
        <v>37.125</v>
      </c>
      <c r="N93" s="7">
        <f t="shared" si="18"/>
        <v>31.821428571428573</v>
      </c>
      <c r="O93" s="7">
        <f t="shared" si="18"/>
        <v>27.84375</v>
      </c>
      <c r="P93" s="7">
        <f t="shared" si="18"/>
        <v>24.75</v>
      </c>
      <c r="Q93" s="8">
        <f t="shared" si="18"/>
        <v>22.274999999999999</v>
      </c>
    </row>
    <row r="94" spans="2:17" ht="15" x14ac:dyDescent="0.25">
      <c r="B94" s="90"/>
      <c r="C94" s="94">
        <v>20</v>
      </c>
      <c r="D94" s="83">
        <f>(C94/40*B$96^2)^0.5</f>
        <v>0.84852813742385702</v>
      </c>
      <c r="E94" s="49">
        <f t="shared" si="18"/>
        <v>84.004285604961836</v>
      </c>
      <c r="F94" s="49">
        <f t="shared" si="18"/>
        <v>63.003214203721384</v>
      </c>
      <c r="G94" s="49">
        <f t="shared" si="18"/>
        <v>50.402571362977106</v>
      </c>
      <c r="H94" s="49">
        <f t="shared" si="18"/>
        <v>42.002142802480918</v>
      </c>
      <c r="I94" s="49">
        <f t="shared" si="18"/>
        <v>36.001836687840793</v>
      </c>
      <c r="J94" s="49">
        <f t="shared" si="18"/>
        <v>31.501607101860692</v>
      </c>
      <c r="K94" s="49">
        <f t="shared" si="18"/>
        <v>28.00142853498728</v>
      </c>
      <c r="L94" s="49">
        <f t="shared" si="18"/>
        <v>25.201285681488553</v>
      </c>
      <c r="M94" s="49">
        <f t="shared" si="18"/>
        <v>21.001071401240459</v>
      </c>
      <c r="N94" s="49">
        <f t="shared" si="18"/>
        <v>18.000918343920397</v>
      </c>
      <c r="O94" s="49">
        <f t="shared" si="18"/>
        <v>15.750803550930346</v>
      </c>
      <c r="P94" s="49">
        <f t="shared" si="18"/>
        <v>14.00071426749364</v>
      </c>
      <c r="Q94" s="50">
        <f t="shared" si="18"/>
        <v>12.600642840744277</v>
      </c>
    </row>
    <row r="95" spans="2:17" ht="15" x14ac:dyDescent="0.25">
      <c r="B95" s="90"/>
      <c r="C95" s="95">
        <v>30</v>
      </c>
      <c r="D95" s="84">
        <f t="shared" ref="D95:D101" si="20">(C95/40*B$96^2)^0.5</f>
        <v>1.0392304845413265</v>
      </c>
      <c r="E95" s="4">
        <f t="shared" si="18"/>
        <v>102.88381796959132</v>
      </c>
      <c r="F95" s="4">
        <f t="shared" si="18"/>
        <v>77.162863477193497</v>
      </c>
      <c r="G95" s="4">
        <f t="shared" si="18"/>
        <v>61.730290781754796</v>
      </c>
      <c r="H95" s="4">
        <f t="shared" si="18"/>
        <v>51.44190898479566</v>
      </c>
      <c r="I95" s="4">
        <f t="shared" si="18"/>
        <v>44.093064844110572</v>
      </c>
      <c r="J95" s="4">
        <f t="shared" si="18"/>
        <v>38.581431738596748</v>
      </c>
      <c r="K95" s="4">
        <f t="shared" si="18"/>
        <v>34.294605989863769</v>
      </c>
      <c r="L95" s="4">
        <f t="shared" si="18"/>
        <v>30.865145390877398</v>
      </c>
      <c r="M95" s="4">
        <f t="shared" si="18"/>
        <v>25.72095449239783</v>
      </c>
      <c r="N95" s="4">
        <f t="shared" si="18"/>
        <v>22.046532422055286</v>
      </c>
      <c r="O95" s="4">
        <f t="shared" si="18"/>
        <v>19.290715869298374</v>
      </c>
      <c r="P95" s="4">
        <f t="shared" si="18"/>
        <v>17.147302994931884</v>
      </c>
      <c r="Q95" s="5">
        <f t="shared" si="18"/>
        <v>15.432572695438699</v>
      </c>
    </row>
    <row r="96" spans="2:17" ht="15" x14ac:dyDescent="0.25">
      <c r="B96" s="92">
        <v>1.2</v>
      </c>
      <c r="C96" s="95">
        <v>40</v>
      </c>
      <c r="D96" s="84">
        <f t="shared" si="20"/>
        <v>1.2</v>
      </c>
      <c r="E96" s="4">
        <f t="shared" ref="E96:Q109" si="21">$D96*5940/E$4/$O$3</f>
        <v>118.8</v>
      </c>
      <c r="F96" s="4">
        <f t="shared" si="21"/>
        <v>89.1</v>
      </c>
      <c r="G96" s="4">
        <f t="shared" si="21"/>
        <v>71.28</v>
      </c>
      <c r="H96" s="4">
        <f t="shared" si="21"/>
        <v>59.4</v>
      </c>
      <c r="I96" s="4">
        <f t="shared" si="21"/>
        <v>50.914285714285718</v>
      </c>
      <c r="J96" s="4">
        <f t="shared" si="21"/>
        <v>44.55</v>
      </c>
      <c r="K96" s="4">
        <f t="shared" si="21"/>
        <v>39.6</v>
      </c>
      <c r="L96" s="4">
        <f t="shared" si="21"/>
        <v>35.64</v>
      </c>
      <c r="M96" s="4">
        <f t="shared" si="21"/>
        <v>29.7</v>
      </c>
      <c r="N96" s="4">
        <f t="shared" si="21"/>
        <v>25.457142857142859</v>
      </c>
      <c r="O96" s="4">
        <f t="shared" si="21"/>
        <v>22.274999999999999</v>
      </c>
      <c r="P96" s="4">
        <f t="shared" si="21"/>
        <v>19.8</v>
      </c>
      <c r="Q96" s="5">
        <f t="shared" si="21"/>
        <v>17.82</v>
      </c>
    </row>
    <row r="97" spans="2:17" ht="15" x14ac:dyDescent="0.25">
      <c r="B97" s="90"/>
      <c r="C97" s="95">
        <v>50</v>
      </c>
      <c r="D97" s="84">
        <f t="shared" si="20"/>
        <v>1.3416407864998738</v>
      </c>
      <c r="E97" s="4">
        <f t="shared" si="21"/>
        <v>132.82243786348752</v>
      </c>
      <c r="F97" s="4">
        <f t="shared" si="21"/>
        <v>99.616828397615635</v>
      </c>
      <c r="G97" s="4">
        <f t="shared" si="21"/>
        <v>79.693462718092505</v>
      </c>
      <c r="H97" s="4">
        <f t="shared" si="21"/>
        <v>66.411218931743761</v>
      </c>
      <c r="I97" s="4">
        <f t="shared" si="21"/>
        <v>56.923901941494648</v>
      </c>
      <c r="J97" s="4">
        <f t="shared" si="21"/>
        <v>49.808414198807817</v>
      </c>
      <c r="K97" s="4">
        <f t="shared" si="21"/>
        <v>44.274145954495836</v>
      </c>
      <c r="L97" s="4">
        <f t="shared" si="21"/>
        <v>39.846731359046252</v>
      </c>
      <c r="M97" s="4">
        <f t="shared" si="21"/>
        <v>33.205609465871881</v>
      </c>
      <c r="N97" s="4">
        <f t="shared" si="21"/>
        <v>28.461950970747324</v>
      </c>
      <c r="O97" s="4">
        <f t="shared" si="21"/>
        <v>24.904207099403909</v>
      </c>
      <c r="P97" s="4">
        <f t="shared" si="21"/>
        <v>22.137072977247918</v>
      </c>
      <c r="Q97" s="5">
        <f t="shared" si="21"/>
        <v>19.923365679523126</v>
      </c>
    </row>
    <row r="98" spans="2:17" ht="15" x14ac:dyDescent="0.25">
      <c r="B98" s="93" t="s">
        <v>9</v>
      </c>
      <c r="C98" s="95">
        <v>60</v>
      </c>
      <c r="D98" s="84">
        <f t="shared" si="20"/>
        <v>1.4696938456699069</v>
      </c>
      <c r="E98" s="4">
        <f t="shared" si="21"/>
        <v>145.49969072132077</v>
      </c>
      <c r="F98" s="4">
        <f t="shared" si="21"/>
        <v>109.12476804099057</v>
      </c>
      <c r="G98" s="4">
        <f t="shared" si="21"/>
        <v>87.299814432792459</v>
      </c>
      <c r="H98" s="4">
        <f t="shared" si="21"/>
        <v>72.749845360660387</v>
      </c>
      <c r="I98" s="4">
        <f t="shared" si="21"/>
        <v>62.357010309137479</v>
      </c>
      <c r="J98" s="4">
        <f t="shared" si="21"/>
        <v>54.562384020495287</v>
      </c>
      <c r="K98" s="4">
        <f t="shared" si="21"/>
        <v>48.49989690710693</v>
      </c>
      <c r="L98" s="4">
        <f t="shared" si="21"/>
        <v>43.64990721639623</v>
      </c>
      <c r="M98" s="4">
        <f t="shared" si="21"/>
        <v>36.374922680330194</v>
      </c>
      <c r="N98" s="4">
        <f t="shared" si="21"/>
        <v>31.178505154568739</v>
      </c>
      <c r="O98" s="4">
        <f t="shared" si="21"/>
        <v>27.281192010247644</v>
      </c>
      <c r="P98" s="4">
        <f t="shared" si="21"/>
        <v>24.249948453553465</v>
      </c>
      <c r="Q98" s="5">
        <f t="shared" si="21"/>
        <v>21.824953608198115</v>
      </c>
    </row>
    <row r="99" spans="2:17" ht="15" x14ac:dyDescent="0.25">
      <c r="B99" s="90"/>
      <c r="C99" s="95">
        <v>70</v>
      </c>
      <c r="D99" s="84">
        <f t="shared" si="20"/>
        <v>1.5874507866387544</v>
      </c>
      <c r="E99" s="4">
        <f t="shared" si="21"/>
        <v>157.15762787723668</v>
      </c>
      <c r="F99" s="4">
        <f t="shared" si="21"/>
        <v>117.86822090792751</v>
      </c>
      <c r="G99" s="4">
        <f t="shared" si="21"/>
        <v>94.294576726342001</v>
      </c>
      <c r="H99" s="4">
        <f t="shared" si="21"/>
        <v>78.578813938618339</v>
      </c>
      <c r="I99" s="4">
        <f t="shared" si="21"/>
        <v>67.353269090244282</v>
      </c>
      <c r="J99" s="4">
        <f t="shared" si="21"/>
        <v>58.934110453963754</v>
      </c>
      <c r="K99" s="4">
        <f t="shared" si="21"/>
        <v>52.385875959078888</v>
      </c>
      <c r="L99" s="4">
        <f t="shared" si="21"/>
        <v>47.147288363171</v>
      </c>
      <c r="M99" s="4">
        <f t="shared" si="21"/>
        <v>39.289406969309169</v>
      </c>
      <c r="N99" s="4">
        <f t="shared" si="21"/>
        <v>33.676634545122141</v>
      </c>
      <c r="O99" s="4">
        <f t="shared" si="21"/>
        <v>29.467055226981877</v>
      </c>
      <c r="P99" s="4">
        <f t="shared" si="21"/>
        <v>26.192937979539444</v>
      </c>
      <c r="Q99" s="5">
        <f t="shared" si="21"/>
        <v>23.5736441815855</v>
      </c>
    </row>
    <row r="100" spans="2:17" ht="15" x14ac:dyDescent="0.25">
      <c r="B100" s="90"/>
      <c r="C100" s="95">
        <v>80</v>
      </c>
      <c r="D100" s="84">
        <f t="shared" si="20"/>
        <v>1.697056274847714</v>
      </c>
      <c r="E100" s="4">
        <f t="shared" si="21"/>
        <v>168.00857120992367</v>
      </c>
      <c r="F100" s="4">
        <f t="shared" si="21"/>
        <v>126.00642840744277</v>
      </c>
      <c r="G100" s="4">
        <f t="shared" si="21"/>
        <v>100.80514272595421</v>
      </c>
      <c r="H100" s="4">
        <f t="shared" si="21"/>
        <v>84.004285604961836</v>
      </c>
      <c r="I100" s="4">
        <f t="shared" si="21"/>
        <v>72.003673375681586</v>
      </c>
      <c r="J100" s="4">
        <f t="shared" si="21"/>
        <v>63.003214203721384</v>
      </c>
      <c r="K100" s="4">
        <f t="shared" si="21"/>
        <v>56.00285706997456</v>
      </c>
      <c r="L100" s="4">
        <f t="shared" si="21"/>
        <v>50.402571362977106</v>
      </c>
      <c r="M100" s="4">
        <f t="shared" si="21"/>
        <v>42.002142802480918</v>
      </c>
      <c r="N100" s="4">
        <f t="shared" si="21"/>
        <v>36.001836687840793</v>
      </c>
      <c r="O100" s="4">
        <f t="shared" si="21"/>
        <v>31.501607101860692</v>
      </c>
      <c r="P100" s="4">
        <f t="shared" si="21"/>
        <v>28.00142853498728</v>
      </c>
      <c r="Q100" s="5">
        <f t="shared" si="21"/>
        <v>25.201285681488553</v>
      </c>
    </row>
    <row r="101" spans="2:17" ht="15.75" thickBot="1" x14ac:dyDescent="0.3">
      <c r="B101" s="91"/>
      <c r="C101" s="96">
        <v>90</v>
      </c>
      <c r="D101" s="85">
        <f t="shared" si="20"/>
        <v>1.8</v>
      </c>
      <c r="E101" s="7">
        <f t="shared" si="21"/>
        <v>178.2</v>
      </c>
      <c r="F101" s="7">
        <f t="shared" si="21"/>
        <v>133.65</v>
      </c>
      <c r="G101" s="7">
        <f t="shared" si="21"/>
        <v>106.92</v>
      </c>
      <c r="H101" s="7">
        <f t="shared" si="21"/>
        <v>89.1</v>
      </c>
      <c r="I101" s="7">
        <f t="shared" si="21"/>
        <v>76.371428571428567</v>
      </c>
      <c r="J101" s="7">
        <f t="shared" si="21"/>
        <v>66.825000000000003</v>
      </c>
      <c r="K101" s="7">
        <f t="shared" si="21"/>
        <v>59.4</v>
      </c>
      <c r="L101" s="7">
        <f t="shared" si="21"/>
        <v>53.46</v>
      </c>
      <c r="M101" s="7">
        <f t="shared" si="21"/>
        <v>44.55</v>
      </c>
      <c r="N101" s="7">
        <f t="shared" si="21"/>
        <v>38.185714285714283</v>
      </c>
      <c r="O101" s="7">
        <f t="shared" si="21"/>
        <v>33.412500000000001</v>
      </c>
      <c r="P101" s="7">
        <f t="shared" si="21"/>
        <v>29.7</v>
      </c>
      <c r="Q101" s="8">
        <f t="shared" si="21"/>
        <v>26.73</v>
      </c>
    </row>
    <row r="102" spans="2:17" ht="15" x14ac:dyDescent="0.25">
      <c r="B102" s="86"/>
      <c r="C102" s="94">
        <v>20</v>
      </c>
      <c r="D102" s="83">
        <f>(C102/40*B$104^2)^0.5</f>
        <v>0.88388347648318444</v>
      </c>
      <c r="E102" s="49">
        <f t="shared" si="21"/>
        <v>87.504464171835252</v>
      </c>
      <c r="F102" s="49">
        <f t="shared" si="21"/>
        <v>65.628348128876439</v>
      </c>
      <c r="G102" s="49">
        <f t="shared" si="21"/>
        <v>52.502678503101151</v>
      </c>
      <c r="H102" s="49">
        <f t="shared" si="21"/>
        <v>43.752232085917626</v>
      </c>
      <c r="I102" s="49">
        <f t="shared" si="21"/>
        <v>37.501913216500824</v>
      </c>
      <c r="J102" s="49">
        <f t="shared" si="21"/>
        <v>32.81417406443822</v>
      </c>
      <c r="K102" s="49">
        <f t="shared" si="21"/>
        <v>29.168154723945083</v>
      </c>
      <c r="L102" s="49">
        <f t="shared" si="21"/>
        <v>26.251339251550576</v>
      </c>
      <c r="M102" s="49">
        <f t="shared" si="21"/>
        <v>21.876116042958813</v>
      </c>
      <c r="N102" s="49">
        <f t="shared" si="21"/>
        <v>18.750956608250412</v>
      </c>
      <c r="O102" s="49">
        <f t="shared" si="21"/>
        <v>16.40708703221911</v>
      </c>
      <c r="P102" s="49">
        <f t="shared" si="21"/>
        <v>14.584077361972541</v>
      </c>
      <c r="Q102" s="50">
        <f t="shared" si="21"/>
        <v>13.125669625775288</v>
      </c>
    </row>
    <row r="103" spans="2:17" ht="15" x14ac:dyDescent="0.25">
      <c r="B103" s="86"/>
      <c r="C103" s="95">
        <v>30</v>
      </c>
      <c r="D103" s="84">
        <f t="shared" ref="D103:D109" si="22">(C103/40*B$104^2)^0.5</f>
        <v>1.0825317547305484</v>
      </c>
      <c r="E103" s="4">
        <f t="shared" si="21"/>
        <v>107.1706437183243</v>
      </c>
      <c r="F103" s="4">
        <f t="shared" si="21"/>
        <v>80.377982788743225</v>
      </c>
      <c r="G103" s="4">
        <f t="shared" si="21"/>
        <v>64.302386230994586</v>
      </c>
      <c r="H103" s="4">
        <f t="shared" si="21"/>
        <v>53.58532185916215</v>
      </c>
      <c r="I103" s="4">
        <f t="shared" si="21"/>
        <v>45.930275879281844</v>
      </c>
      <c r="J103" s="4">
        <f t="shared" si="21"/>
        <v>40.188991394371612</v>
      </c>
      <c r="K103" s="4">
        <f t="shared" si="21"/>
        <v>35.723547906108095</v>
      </c>
      <c r="L103" s="4">
        <f t="shared" si="21"/>
        <v>32.151193115497293</v>
      </c>
      <c r="M103" s="4">
        <f t="shared" si="21"/>
        <v>26.792660929581075</v>
      </c>
      <c r="N103" s="4">
        <f t="shared" si="21"/>
        <v>22.965137939640922</v>
      </c>
      <c r="O103" s="4">
        <f t="shared" si="21"/>
        <v>20.094495697185806</v>
      </c>
      <c r="P103" s="4">
        <f t="shared" si="21"/>
        <v>17.861773953054048</v>
      </c>
      <c r="Q103" s="5">
        <f t="shared" si="21"/>
        <v>16.075596557748646</v>
      </c>
    </row>
    <row r="104" spans="2:17" ht="15" x14ac:dyDescent="0.25">
      <c r="B104" s="88">
        <v>1.25</v>
      </c>
      <c r="C104" s="95">
        <v>40</v>
      </c>
      <c r="D104" s="84">
        <f t="shared" si="22"/>
        <v>1.25</v>
      </c>
      <c r="E104" s="4">
        <f t="shared" si="21"/>
        <v>123.75</v>
      </c>
      <c r="F104" s="4">
        <f t="shared" si="21"/>
        <v>92.8125</v>
      </c>
      <c r="G104" s="4">
        <f t="shared" si="21"/>
        <v>74.25</v>
      </c>
      <c r="H104" s="4">
        <f t="shared" si="21"/>
        <v>61.875</v>
      </c>
      <c r="I104" s="4">
        <f t="shared" si="21"/>
        <v>53.035714285714292</v>
      </c>
      <c r="J104" s="4">
        <f t="shared" si="21"/>
        <v>46.40625</v>
      </c>
      <c r="K104" s="4">
        <f t="shared" si="21"/>
        <v>41.25</v>
      </c>
      <c r="L104" s="4">
        <f t="shared" si="21"/>
        <v>37.125</v>
      </c>
      <c r="M104" s="4">
        <f t="shared" si="21"/>
        <v>30.9375</v>
      </c>
      <c r="N104" s="4">
        <f t="shared" si="21"/>
        <v>26.517857142857146</v>
      </c>
      <c r="O104" s="4">
        <f t="shared" si="21"/>
        <v>23.203125</v>
      </c>
      <c r="P104" s="4">
        <f t="shared" si="21"/>
        <v>20.625</v>
      </c>
      <c r="Q104" s="5">
        <f t="shared" si="21"/>
        <v>18.5625</v>
      </c>
    </row>
    <row r="105" spans="2:17" ht="15" x14ac:dyDescent="0.25">
      <c r="B105" s="86"/>
      <c r="C105" s="95">
        <v>50</v>
      </c>
      <c r="D105" s="84">
        <f t="shared" si="22"/>
        <v>1.3975424859373686</v>
      </c>
      <c r="E105" s="4">
        <f t="shared" si="21"/>
        <v>138.35670610779951</v>
      </c>
      <c r="F105" s="4">
        <f t="shared" si="21"/>
        <v>103.76752958084963</v>
      </c>
      <c r="G105" s="4">
        <f t="shared" si="21"/>
        <v>83.014023664679698</v>
      </c>
      <c r="H105" s="4">
        <f t="shared" si="21"/>
        <v>69.178353053899755</v>
      </c>
      <c r="I105" s="4">
        <f t="shared" si="21"/>
        <v>59.295731189056923</v>
      </c>
      <c r="J105" s="4">
        <f t="shared" si="21"/>
        <v>51.883764790424813</v>
      </c>
      <c r="K105" s="4">
        <f t="shared" si="21"/>
        <v>46.118902035933168</v>
      </c>
      <c r="L105" s="4">
        <f t="shared" si="21"/>
        <v>41.507011832339849</v>
      </c>
      <c r="M105" s="4">
        <f t="shared" si="21"/>
        <v>34.589176526949878</v>
      </c>
      <c r="N105" s="4">
        <f t="shared" si="21"/>
        <v>29.647865594528461</v>
      </c>
      <c r="O105" s="4">
        <f t="shared" si="21"/>
        <v>25.941882395212406</v>
      </c>
      <c r="P105" s="4">
        <f t="shared" si="21"/>
        <v>23.059451017966584</v>
      </c>
      <c r="Q105" s="5">
        <f t="shared" si="21"/>
        <v>20.753505916169924</v>
      </c>
    </row>
    <row r="106" spans="2:17" ht="15" x14ac:dyDescent="0.25">
      <c r="B106" s="89" t="s">
        <v>35</v>
      </c>
      <c r="C106" s="95">
        <v>60</v>
      </c>
      <c r="D106" s="84">
        <f t="shared" si="22"/>
        <v>1.5309310892394863</v>
      </c>
      <c r="E106" s="4">
        <f t="shared" si="21"/>
        <v>151.56217783470913</v>
      </c>
      <c r="F106" s="4">
        <f t="shared" si="21"/>
        <v>113.67163337603185</v>
      </c>
      <c r="G106" s="4">
        <f t="shared" si="21"/>
        <v>90.937306700825474</v>
      </c>
      <c r="H106" s="4">
        <f t="shared" si="21"/>
        <v>75.781088917354566</v>
      </c>
      <c r="I106" s="4">
        <f t="shared" si="21"/>
        <v>64.955219072018195</v>
      </c>
      <c r="J106" s="4">
        <f t="shared" si="21"/>
        <v>56.835816688015925</v>
      </c>
      <c r="K106" s="4">
        <f t="shared" si="21"/>
        <v>50.520725944903049</v>
      </c>
      <c r="L106" s="4">
        <f t="shared" si="21"/>
        <v>45.468653350412737</v>
      </c>
      <c r="M106" s="4">
        <f t="shared" si="21"/>
        <v>37.890544458677283</v>
      </c>
      <c r="N106" s="4">
        <f t="shared" si="21"/>
        <v>32.477609536009098</v>
      </c>
      <c r="O106" s="4">
        <f t="shared" si="21"/>
        <v>28.417908344007962</v>
      </c>
      <c r="P106" s="4">
        <f t="shared" si="21"/>
        <v>25.260362972451524</v>
      </c>
      <c r="Q106" s="5">
        <f t="shared" si="21"/>
        <v>22.734326675206368</v>
      </c>
    </row>
    <row r="107" spans="2:17" ht="15" x14ac:dyDescent="0.25">
      <c r="B107" s="86"/>
      <c r="C107" s="95">
        <v>70</v>
      </c>
      <c r="D107" s="84">
        <f t="shared" si="22"/>
        <v>1.6535945694153691</v>
      </c>
      <c r="E107" s="4">
        <f t="shared" si="21"/>
        <v>163.70586237212154</v>
      </c>
      <c r="F107" s="4">
        <f t="shared" si="21"/>
        <v>122.77939677909114</v>
      </c>
      <c r="G107" s="4">
        <f t="shared" si="21"/>
        <v>98.223517423272909</v>
      </c>
      <c r="H107" s="4">
        <f t="shared" si="21"/>
        <v>81.852931186060772</v>
      </c>
      <c r="I107" s="4">
        <f t="shared" si="21"/>
        <v>70.159655302337796</v>
      </c>
      <c r="J107" s="4">
        <f t="shared" si="21"/>
        <v>61.389698389545572</v>
      </c>
      <c r="K107" s="4">
        <f t="shared" si="21"/>
        <v>54.568620790707179</v>
      </c>
      <c r="L107" s="4">
        <f t="shared" si="21"/>
        <v>49.111758711636455</v>
      </c>
      <c r="M107" s="4">
        <f t="shared" si="21"/>
        <v>40.926465593030386</v>
      </c>
      <c r="N107" s="4">
        <f t="shared" si="21"/>
        <v>35.079827651168898</v>
      </c>
      <c r="O107" s="4">
        <f t="shared" si="21"/>
        <v>30.694849194772786</v>
      </c>
      <c r="P107" s="4">
        <f t="shared" si="21"/>
        <v>27.284310395353589</v>
      </c>
      <c r="Q107" s="5">
        <f t="shared" si="21"/>
        <v>24.555879355818227</v>
      </c>
    </row>
    <row r="108" spans="2:17" ht="15" x14ac:dyDescent="0.25">
      <c r="B108" s="86"/>
      <c r="C108" s="95">
        <v>80</v>
      </c>
      <c r="D108" s="84">
        <f t="shared" si="22"/>
        <v>1.7677669529663689</v>
      </c>
      <c r="E108" s="4">
        <f t="shared" si="21"/>
        <v>175.0089283436705</v>
      </c>
      <c r="F108" s="4">
        <f t="shared" si="21"/>
        <v>131.25669625775288</v>
      </c>
      <c r="G108" s="4">
        <f t="shared" si="21"/>
        <v>105.0053570062023</v>
      </c>
      <c r="H108" s="4">
        <f t="shared" si="21"/>
        <v>87.504464171835252</v>
      </c>
      <c r="I108" s="4">
        <f t="shared" si="21"/>
        <v>75.003826433001649</v>
      </c>
      <c r="J108" s="4">
        <f t="shared" si="21"/>
        <v>65.628348128876439</v>
      </c>
      <c r="K108" s="4">
        <f t="shared" si="21"/>
        <v>58.336309447890166</v>
      </c>
      <c r="L108" s="4">
        <f t="shared" si="21"/>
        <v>52.502678503101151</v>
      </c>
      <c r="M108" s="4">
        <f t="shared" si="21"/>
        <v>43.752232085917626</v>
      </c>
      <c r="N108" s="4">
        <f t="shared" si="21"/>
        <v>37.501913216500824</v>
      </c>
      <c r="O108" s="4">
        <f t="shared" si="21"/>
        <v>32.81417406443822</v>
      </c>
      <c r="P108" s="4">
        <f t="shared" si="21"/>
        <v>29.168154723945083</v>
      </c>
      <c r="Q108" s="5">
        <f t="shared" si="21"/>
        <v>26.251339251550576</v>
      </c>
    </row>
    <row r="109" spans="2:17" ht="15.75" thickBot="1" x14ac:dyDescent="0.3">
      <c r="B109" s="87"/>
      <c r="C109" s="96">
        <v>90</v>
      </c>
      <c r="D109" s="85">
        <f t="shared" si="22"/>
        <v>1.875</v>
      </c>
      <c r="E109" s="7">
        <f t="shared" si="21"/>
        <v>185.625</v>
      </c>
      <c r="F109" s="7">
        <f t="shared" si="21"/>
        <v>139.21875</v>
      </c>
      <c r="G109" s="7">
        <f t="shared" si="21"/>
        <v>111.375</v>
      </c>
      <c r="H109" s="7">
        <f t="shared" si="21"/>
        <v>92.8125</v>
      </c>
      <c r="I109" s="7">
        <f t="shared" si="21"/>
        <v>79.553571428571431</v>
      </c>
      <c r="J109" s="7">
        <f t="shared" si="21"/>
        <v>69.609375</v>
      </c>
      <c r="K109" s="7">
        <f t="shared" si="21"/>
        <v>61.875</v>
      </c>
      <c r="L109" s="7">
        <f t="shared" si="21"/>
        <v>55.6875</v>
      </c>
      <c r="M109" s="7">
        <f t="shared" si="21"/>
        <v>46.40625</v>
      </c>
      <c r="N109" s="7">
        <f t="shared" si="21"/>
        <v>39.776785714285715</v>
      </c>
      <c r="O109" s="7">
        <f t="shared" si="21"/>
        <v>34.8046875</v>
      </c>
      <c r="P109" s="7">
        <f t="shared" si="21"/>
        <v>30.9375</v>
      </c>
      <c r="Q109" s="8">
        <f t="shared" si="21"/>
        <v>27.84375</v>
      </c>
    </row>
  </sheetData>
  <mergeCells count="1">
    <mergeCell ref="H3:N3"/>
  </mergeCells>
  <phoneticPr fontId="2" type="noConversion"/>
  <pageMargins left="0.43307086614173229" right="0.43307086614173229" top="0.47244094488188981" bottom="0.19685039370078741" header="0.31496062992125984" footer="0.31496062992125984"/>
  <pageSetup scale="43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R109"/>
  <sheetViews>
    <sheetView topLeftCell="B1" zoomScale="90" zoomScaleNormal="90" workbookViewId="0">
      <selection activeCell="N3" sqref="N3"/>
    </sheetView>
  </sheetViews>
  <sheetFormatPr defaultRowHeight="12.75" x14ac:dyDescent="0.2"/>
  <cols>
    <col min="2" max="2" width="12.28515625" bestFit="1" customWidth="1"/>
    <col min="3" max="3" width="10.5703125" customWidth="1"/>
    <col min="4" max="4" width="8.42578125" customWidth="1"/>
  </cols>
  <sheetData>
    <row r="2" spans="2:18" ht="13.5" thickBot="1" x14ac:dyDescent="0.25"/>
    <row r="3" spans="2:18" ht="15" thickBot="1" x14ac:dyDescent="0.25">
      <c r="B3" s="12"/>
      <c r="C3" s="58"/>
      <c r="D3" s="59" t="s">
        <v>1</v>
      </c>
      <c r="E3" s="80"/>
      <c r="F3" s="81"/>
      <c r="G3" s="81"/>
      <c r="H3" s="138" t="s">
        <v>37</v>
      </c>
      <c r="I3" s="138"/>
      <c r="J3" s="138"/>
      <c r="K3" s="138"/>
      <c r="L3" s="138"/>
      <c r="M3" s="138"/>
      <c r="N3" s="103">
        <v>50</v>
      </c>
      <c r="O3" s="81" t="s">
        <v>38</v>
      </c>
      <c r="P3" s="82"/>
      <c r="R3" s="108" t="s">
        <v>41</v>
      </c>
    </row>
    <row r="4" spans="2:18" ht="14.25" x14ac:dyDescent="0.2">
      <c r="B4" s="13" t="s">
        <v>1</v>
      </c>
      <c r="C4" s="13" t="s">
        <v>2</v>
      </c>
      <c r="D4" s="72" t="s">
        <v>39</v>
      </c>
      <c r="E4" s="98">
        <v>40</v>
      </c>
      <c r="F4" s="99">
        <v>50</v>
      </c>
      <c r="G4" s="99">
        <v>60</v>
      </c>
      <c r="H4" s="99">
        <v>70</v>
      </c>
      <c r="I4" s="99">
        <v>80</v>
      </c>
      <c r="J4" s="99">
        <v>90</v>
      </c>
      <c r="K4" s="99">
        <v>100</v>
      </c>
      <c r="L4" s="99">
        <v>120</v>
      </c>
      <c r="M4" s="99">
        <v>140</v>
      </c>
      <c r="N4" s="99">
        <v>160</v>
      </c>
      <c r="O4" s="99">
        <v>180</v>
      </c>
      <c r="P4" s="100">
        <v>200</v>
      </c>
    </row>
    <row r="5" spans="2:18" ht="15" thickBot="1" x14ac:dyDescent="0.25">
      <c r="B5" s="14" t="s">
        <v>23</v>
      </c>
      <c r="C5" s="14" t="s">
        <v>31</v>
      </c>
      <c r="D5" s="3" t="s">
        <v>4</v>
      </c>
      <c r="E5" s="73" t="s">
        <v>0</v>
      </c>
      <c r="F5" s="74" t="s">
        <v>0</v>
      </c>
      <c r="G5" s="74" t="s">
        <v>0</v>
      </c>
      <c r="H5" s="74" t="s">
        <v>0</v>
      </c>
      <c r="I5" s="74" t="s">
        <v>0</v>
      </c>
      <c r="J5" s="74" t="s">
        <v>0</v>
      </c>
      <c r="K5" s="74" t="s">
        <v>0</v>
      </c>
      <c r="L5" s="74" t="s">
        <v>0</v>
      </c>
      <c r="M5" s="74" t="s">
        <v>0</v>
      </c>
      <c r="N5" s="102" t="s">
        <v>0</v>
      </c>
      <c r="O5" s="102" t="s">
        <v>0</v>
      </c>
      <c r="P5" s="75" t="s">
        <v>0</v>
      </c>
    </row>
    <row r="6" spans="2:18" ht="15" x14ac:dyDescent="0.25">
      <c r="B6" s="62"/>
      <c r="C6" s="64">
        <v>1</v>
      </c>
      <c r="D6" s="104">
        <f>(C6/3*D$8^2)^0.5</f>
        <v>230.9401076758503</v>
      </c>
      <c r="E6" s="48">
        <f t="shared" ref="E6:E37" si="0">$D6*60/E$4/$N$3</f>
        <v>6.9282032302755088</v>
      </c>
      <c r="F6" s="49">
        <f t="shared" ref="F6:P22" si="1">$D6*60/F$4/$N$3</f>
        <v>5.5425625842204065</v>
      </c>
      <c r="G6" s="49">
        <f t="shared" si="1"/>
        <v>4.6188021535170058</v>
      </c>
      <c r="H6" s="49">
        <f t="shared" si="1"/>
        <v>3.9589732744431476</v>
      </c>
      <c r="I6" s="49">
        <f t="shared" si="1"/>
        <v>3.4641016151377544</v>
      </c>
      <c r="J6" s="49">
        <f t="shared" si="1"/>
        <v>3.0792014356780038</v>
      </c>
      <c r="K6" s="49">
        <f t="shared" si="1"/>
        <v>2.7712812921102032</v>
      </c>
      <c r="L6" s="49">
        <f t="shared" si="1"/>
        <v>2.3094010767585029</v>
      </c>
      <c r="M6" s="49">
        <f t="shared" si="1"/>
        <v>1.9794866372215738</v>
      </c>
      <c r="N6" s="49">
        <f t="shared" si="1"/>
        <v>1.7320508075688772</v>
      </c>
      <c r="O6" s="49">
        <f t="shared" si="1"/>
        <v>1.5396007178390019</v>
      </c>
      <c r="P6" s="50">
        <f t="shared" si="1"/>
        <v>1.3856406460551016</v>
      </c>
    </row>
    <row r="7" spans="2:18" ht="15" x14ac:dyDescent="0.25">
      <c r="B7" s="53"/>
      <c r="C7" s="6">
        <v>2</v>
      </c>
      <c r="D7" s="105">
        <f>(C7/3*D$8^2)^0.5</f>
        <v>326.59863237109039</v>
      </c>
      <c r="E7" s="51">
        <f t="shared" si="0"/>
        <v>9.7979589711327115</v>
      </c>
      <c r="F7" s="4">
        <f t="shared" si="1"/>
        <v>7.8383671769061696</v>
      </c>
      <c r="G7" s="4">
        <f t="shared" si="1"/>
        <v>6.5319726474218074</v>
      </c>
      <c r="H7" s="4">
        <f t="shared" si="1"/>
        <v>5.5988336977901216</v>
      </c>
      <c r="I7" s="4">
        <f t="shared" si="1"/>
        <v>4.8989794855663558</v>
      </c>
      <c r="J7" s="4">
        <f t="shared" si="1"/>
        <v>4.3546484316145389</v>
      </c>
      <c r="K7" s="4">
        <f t="shared" si="1"/>
        <v>3.9191835884530848</v>
      </c>
      <c r="L7" s="4">
        <f t="shared" si="1"/>
        <v>3.2659863237109037</v>
      </c>
      <c r="M7" s="4">
        <f t="shared" si="1"/>
        <v>2.7994168488950608</v>
      </c>
      <c r="N7" s="4">
        <f t="shared" si="1"/>
        <v>2.4494897427831779</v>
      </c>
      <c r="O7" s="4">
        <f t="shared" si="1"/>
        <v>2.1773242158072694</v>
      </c>
      <c r="P7" s="5">
        <f t="shared" si="1"/>
        <v>1.9595917942265424</v>
      </c>
    </row>
    <row r="8" spans="2:18" ht="15" x14ac:dyDescent="0.25">
      <c r="B8" s="54" t="s">
        <v>12</v>
      </c>
      <c r="C8" s="6">
        <v>3</v>
      </c>
      <c r="D8" s="106">
        <v>400</v>
      </c>
      <c r="E8" s="51">
        <f t="shared" si="0"/>
        <v>12</v>
      </c>
      <c r="F8" s="4">
        <f t="shared" si="1"/>
        <v>9.6</v>
      </c>
      <c r="G8" s="4">
        <f t="shared" si="1"/>
        <v>8</v>
      </c>
      <c r="H8" s="4">
        <f t="shared" si="1"/>
        <v>6.8571428571428568</v>
      </c>
      <c r="I8" s="4">
        <f t="shared" si="1"/>
        <v>6</v>
      </c>
      <c r="J8" s="4">
        <f t="shared" si="1"/>
        <v>5.3333333333333339</v>
      </c>
      <c r="K8" s="4">
        <f t="shared" si="1"/>
        <v>4.8</v>
      </c>
      <c r="L8" s="4">
        <f t="shared" si="1"/>
        <v>4</v>
      </c>
      <c r="M8" s="4">
        <f t="shared" si="1"/>
        <v>3.4285714285714284</v>
      </c>
      <c r="N8" s="4">
        <f t="shared" si="1"/>
        <v>3</v>
      </c>
      <c r="O8" s="4">
        <f t="shared" si="1"/>
        <v>2.666666666666667</v>
      </c>
      <c r="P8" s="5">
        <f t="shared" si="1"/>
        <v>2.4</v>
      </c>
    </row>
    <row r="9" spans="2:18" ht="15" x14ac:dyDescent="0.25">
      <c r="B9" s="53"/>
      <c r="C9" s="6">
        <v>4</v>
      </c>
      <c r="D9" s="105">
        <f>(C9/3*D$8^2)^0.5</f>
        <v>461.8802153517006</v>
      </c>
      <c r="E9" s="51">
        <f t="shared" si="0"/>
        <v>13.856406460551018</v>
      </c>
      <c r="F9" s="4">
        <f t="shared" si="1"/>
        <v>11.085125168440813</v>
      </c>
      <c r="G9" s="4">
        <f t="shared" si="1"/>
        <v>9.2376043070340117</v>
      </c>
      <c r="H9" s="4">
        <f t="shared" si="1"/>
        <v>7.9179465488862952</v>
      </c>
      <c r="I9" s="4">
        <f t="shared" si="1"/>
        <v>6.9282032302755088</v>
      </c>
      <c r="J9" s="4">
        <f t="shared" si="1"/>
        <v>6.1584028713560075</v>
      </c>
      <c r="K9" s="4">
        <f t="shared" si="1"/>
        <v>5.5425625842204065</v>
      </c>
      <c r="L9" s="4">
        <f t="shared" si="1"/>
        <v>4.6188021535170058</v>
      </c>
      <c r="M9" s="4">
        <f t="shared" si="1"/>
        <v>3.9589732744431476</v>
      </c>
      <c r="N9" s="4">
        <f t="shared" si="1"/>
        <v>3.4641016151377544</v>
      </c>
      <c r="O9" s="4">
        <f t="shared" si="1"/>
        <v>3.0792014356780038</v>
      </c>
      <c r="P9" s="5">
        <f t="shared" si="1"/>
        <v>2.7712812921102032</v>
      </c>
    </row>
    <row r="10" spans="2:18" ht="15" x14ac:dyDescent="0.25">
      <c r="B10" s="53" t="s">
        <v>5</v>
      </c>
      <c r="C10" s="6">
        <v>5</v>
      </c>
      <c r="D10" s="105">
        <f>(C10/3*D$8^2)^0.5</f>
        <v>516.39777949432232</v>
      </c>
      <c r="E10" s="51">
        <f t="shared" si="0"/>
        <v>15.49193338482967</v>
      </c>
      <c r="F10" s="4">
        <f t="shared" si="1"/>
        <v>12.393546707863736</v>
      </c>
      <c r="G10" s="4">
        <f t="shared" si="1"/>
        <v>10.327955589886447</v>
      </c>
      <c r="H10" s="4">
        <f t="shared" si="1"/>
        <v>8.8525333627598108</v>
      </c>
      <c r="I10" s="4">
        <f t="shared" si="1"/>
        <v>7.7459666924148349</v>
      </c>
      <c r="J10" s="4">
        <f t="shared" si="1"/>
        <v>6.8853037265909647</v>
      </c>
      <c r="K10" s="4">
        <f t="shared" si="1"/>
        <v>6.1967733539318681</v>
      </c>
      <c r="L10" s="4">
        <f t="shared" si="1"/>
        <v>5.1639777949432233</v>
      </c>
      <c r="M10" s="4">
        <f t="shared" si="1"/>
        <v>4.4262666813799054</v>
      </c>
      <c r="N10" s="4">
        <f t="shared" si="1"/>
        <v>3.8729833462074175</v>
      </c>
      <c r="O10" s="4">
        <f t="shared" si="1"/>
        <v>3.4426518632954823</v>
      </c>
      <c r="P10" s="5">
        <f t="shared" si="1"/>
        <v>3.0983866769659341</v>
      </c>
    </row>
    <row r="11" spans="2:18" ht="15" x14ac:dyDescent="0.25">
      <c r="B11" s="53"/>
      <c r="C11" s="6">
        <v>6</v>
      </c>
      <c r="D11" s="105">
        <f>(C11/3*D$8^2)^0.5</f>
        <v>565.68542494923804</v>
      </c>
      <c r="E11" s="51">
        <f t="shared" si="0"/>
        <v>16.970562748477139</v>
      </c>
      <c r="F11" s="4">
        <f t="shared" si="1"/>
        <v>13.576450198781711</v>
      </c>
      <c r="G11" s="4">
        <f t="shared" si="1"/>
        <v>11.313708498984759</v>
      </c>
      <c r="H11" s="4">
        <f t="shared" si="1"/>
        <v>9.6974644277012221</v>
      </c>
      <c r="I11" s="4">
        <f t="shared" si="1"/>
        <v>8.4852813742385695</v>
      </c>
      <c r="J11" s="4">
        <f t="shared" si="1"/>
        <v>7.542472332656506</v>
      </c>
      <c r="K11" s="4">
        <f t="shared" si="1"/>
        <v>6.7882250993908553</v>
      </c>
      <c r="L11" s="4">
        <f t="shared" si="1"/>
        <v>5.6568542494923797</v>
      </c>
      <c r="M11" s="4">
        <f t="shared" si="1"/>
        <v>4.848732213850611</v>
      </c>
      <c r="N11" s="4">
        <f t="shared" si="1"/>
        <v>4.2426406871192848</v>
      </c>
      <c r="O11" s="4">
        <f t="shared" si="1"/>
        <v>3.771236166328253</v>
      </c>
      <c r="P11" s="5">
        <f t="shared" si="1"/>
        <v>3.3941125496954276</v>
      </c>
    </row>
    <row r="12" spans="2:18" ht="15" x14ac:dyDescent="0.25">
      <c r="B12" s="53"/>
      <c r="C12" s="6">
        <v>7</v>
      </c>
      <c r="D12" s="105">
        <f>(C12/3*D$8^2)^0.5</f>
        <v>611.0100926607787</v>
      </c>
      <c r="E12" s="51">
        <f t="shared" si="0"/>
        <v>18.330302779823359</v>
      </c>
      <c r="F12" s="4">
        <f t="shared" si="1"/>
        <v>14.664242223858686</v>
      </c>
      <c r="G12" s="4">
        <f t="shared" si="1"/>
        <v>12.220201853215574</v>
      </c>
      <c r="H12" s="4">
        <f t="shared" si="1"/>
        <v>10.474458731327633</v>
      </c>
      <c r="I12" s="4">
        <f t="shared" si="1"/>
        <v>9.1651513899116797</v>
      </c>
      <c r="J12" s="4">
        <f t="shared" si="1"/>
        <v>8.1468012354770494</v>
      </c>
      <c r="K12" s="4">
        <f t="shared" si="1"/>
        <v>7.332121111929343</v>
      </c>
      <c r="L12" s="4">
        <f t="shared" si="1"/>
        <v>6.110100926607787</v>
      </c>
      <c r="M12" s="4">
        <f t="shared" si="1"/>
        <v>5.2372293656638167</v>
      </c>
      <c r="N12" s="4">
        <f t="shared" si="1"/>
        <v>4.5825756949558398</v>
      </c>
      <c r="O12" s="4">
        <f t="shared" si="1"/>
        <v>4.0734006177385247</v>
      </c>
      <c r="P12" s="5">
        <f t="shared" si="1"/>
        <v>3.6660605559646715</v>
      </c>
    </row>
    <row r="13" spans="2:18" ht="15.75" thickBot="1" x14ac:dyDescent="0.3">
      <c r="B13" s="63"/>
      <c r="C13" s="9">
        <v>8</v>
      </c>
      <c r="D13" s="107">
        <f>(C13/3*D$8^2)^0.5</f>
        <v>653.19726474218078</v>
      </c>
      <c r="E13" s="52">
        <f t="shared" si="0"/>
        <v>19.595917942265423</v>
      </c>
      <c r="F13" s="7">
        <f t="shared" si="1"/>
        <v>15.676734353812339</v>
      </c>
      <c r="G13" s="7">
        <f t="shared" si="1"/>
        <v>13.063945294843615</v>
      </c>
      <c r="H13" s="7">
        <f t="shared" si="1"/>
        <v>11.197667395580243</v>
      </c>
      <c r="I13" s="7">
        <f t="shared" si="1"/>
        <v>9.7979589711327115</v>
      </c>
      <c r="J13" s="7">
        <f t="shared" si="1"/>
        <v>8.7092968632290777</v>
      </c>
      <c r="K13" s="7">
        <f t="shared" si="1"/>
        <v>7.8383671769061696</v>
      </c>
      <c r="L13" s="7">
        <f t="shared" si="1"/>
        <v>6.5319726474218074</v>
      </c>
      <c r="M13" s="7">
        <f t="shared" si="1"/>
        <v>5.5988336977901216</v>
      </c>
      <c r="N13" s="7">
        <f t="shared" si="1"/>
        <v>4.8989794855663558</v>
      </c>
      <c r="O13" s="7">
        <f t="shared" si="1"/>
        <v>4.3546484316145389</v>
      </c>
      <c r="P13" s="8">
        <f t="shared" si="1"/>
        <v>3.9191835884530848</v>
      </c>
    </row>
    <row r="14" spans="2:18" ht="15" x14ac:dyDescent="0.25">
      <c r="B14" s="15"/>
      <c r="C14" s="64">
        <v>1</v>
      </c>
      <c r="D14" s="101">
        <f>(C14/3*D$16^2)^0.5</f>
        <v>346.41016151377545</v>
      </c>
      <c r="E14" s="48">
        <f t="shared" si="0"/>
        <v>10.392304845413264</v>
      </c>
      <c r="F14" s="49">
        <f t="shared" si="1"/>
        <v>8.3138438763306119</v>
      </c>
      <c r="G14" s="49">
        <f t="shared" si="1"/>
        <v>6.9282032302755088</v>
      </c>
      <c r="H14" s="49">
        <f t="shared" si="1"/>
        <v>5.9384599116647223</v>
      </c>
      <c r="I14" s="49">
        <f t="shared" si="1"/>
        <v>5.196152422706632</v>
      </c>
      <c r="J14" s="49">
        <f t="shared" si="1"/>
        <v>4.6188021535170058</v>
      </c>
      <c r="K14" s="49">
        <f t="shared" si="1"/>
        <v>4.156921938165306</v>
      </c>
      <c r="L14" s="49">
        <f t="shared" si="1"/>
        <v>3.4641016151377544</v>
      </c>
      <c r="M14" s="49">
        <f t="shared" si="1"/>
        <v>2.9692299558323612</v>
      </c>
      <c r="N14" s="49">
        <f t="shared" si="1"/>
        <v>2.598076211353316</v>
      </c>
      <c r="O14" s="49">
        <f t="shared" si="1"/>
        <v>2.3094010767585029</v>
      </c>
      <c r="P14" s="50">
        <f t="shared" si="1"/>
        <v>2.078460969082653</v>
      </c>
    </row>
    <row r="15" spans="2:18" ht="15" x14ac:dyDescent="0.25">
      <c r="B15" s="15"/>
      <c r="C15" s="6">
        <v>2</v>
      </c>
      <c r="D15" s="101">
        <f>(C15/3*D$16^2)^0.5</f>
        <v>489.89794855663564</v>
      </c>
      <c r="E15" s="51">
        <f t="shared" si="0"/>
        <v>14.696938456699067</v>
      </c>
      <c r="F15" s="4">
        <f t="shared" si="1"/>
        <v>11.757550765359255</v>
      </c>
      <c r="G15" s="4">
        <f t="shared" si="1"/>
        <v>9.7979589711327133</v>
      </c>
      <c r="H15" s="4">
        <f t="shared" si="1"/>
        <v>8.3982505466851816</v>
      </c>
      <c r="I15" s="4">
        <f t="shared" si="1"/>
        <v>7.3484692283495336</v>
      </c>
      <c r="J15" s="4">
        <f t="shared" si="1"/>
        <v>6.5319726474218074</v>
      </c>
      <c r="K15" s="4">
        <f t="shared" si="1"/>
        <v>5.8787753826796276</v>
      </c>
      <c r="L15" s="4">
        <f t="shared" si="1"/>
        <v>4.8989794855663567</v>
      </c>
      <c r="M15" s="4">
        <f t="shared" si="1"/>
        <v>4.1991252733425908</v>
      </c>
      <c r="N15" s="4">
        <f t="shared" si="1"/>
        <v>3.6742346141747668</v>
      </c>
      <c r="O15" s="4">
        <f t="shared" si="1"/>
        <v>3.2659863237109037</v>
      </c>
      <c r="P15" s="5">
        <f t="shared" si="1"/>
        <v>2.9393876913398138</v>
      </c>
    </row>
    <row r="16" spans="2:18" ht="15" x14ac:dyDescent="0.25">
      <c r="B16" s="16" t="s">
        <v>19</v>
      </c>
      <c r="C16" s="6">
        <v>3</v>
      </c>
      <c r="D16" s="56">
        <v>600</v>
      </c>
      <c r="E16" s="51">
        <f t="shared" si="0"/>
        <v>18</v>
      </c>
      <c r="F16" s="4">
        <f t="shared" si="1"/>
        <v>14.4</v>
      </c>
      <c r="G16" s="4">
        <f t="shared" si="1"/>
        <v>12</v>
      </c>
      <c r="H16" s="4">
        <f t="shared" si="1"/>
        <v>10.285714285714286</v>
      </c>
      <c r="I16" s="4">
        <f t="shared" si="1"/>
        <v>9</v>
      </c>
      <c r="J16" s="4">
        <f t="shared" si="1"/>
        <v>8</v>
      </c>
      <c r="K16" s="4">
        <f t="shared" si="1"/>
        <v>7.2</v>
      </c>
      <c r="L16" s="4">
        <f t="shared" si="1"/>
        <v>6</v>
      </c>
      <c r="M16" s="4">
        <f t="shared" si="1"/>
        <v>5.1428571428571432</v>
      </c>
      <c r="N16" s="4">
        <f t="shared" si="1"/>
        <v>4.5</v>
      </c>
      <c r="O16" s="4">
        <f t="shared" si="1"/>
        <v>4</v>
      </c>
      <c r="P16" s="5">
        <f t="shared" si="1"/>
        <v>3.6</v>
      </c>
    </row>
    <row r="17" spans="2:16" ht="15" x14ac:dyDescent="0.25">
      <c r="B17" s="15"/>
      <c r="C17" s="6">
        <v>4</v>
      </c>
      <c r="D17" s="101">
        <f>(C17/3*D$16^2)^0.5</f>
        <v>692.8203230275509</v>
      </c>
      <c r="E17" s="51">
        <f t="shared" si="0"/>
        <v>20.784609690826528</v>
      </c>
      <c r="F17" s="4">
        <f t="shared" si="1"/>
        <v>16.627687752661224</v>
      </c>
      <c r="G17" s="4">
        <f t="shared" si="1"/>
        <v>13.856406460551018</v>
      </c>
      <c r="H17" s="4">
        <f t="shared" si="1"/>
        <v>11.876919823329445</v>
      </c>
      <c r="I17" s="4">
        <f t="shared" si="1"/>
        <v>10.392304845413264</v>
      </c>
      <c r="J17" s="4">
        <f t="shared" si="1"/>
        <v>9.2376043070340117</v>
      </c>
      <c r="K17" s="4">
        <f t="shared" si="1"/>
        <v>8.3138438763306119</v>
      </c>
      <c r="L17" s="4">
        <f t="shared" si="1"/>
        <v>6.9282032302755088</v>
      </c>
      <c r="M17" s="4">
        <f t="shared" si="1"/>
        <v>5.9384599116647223</v>
      </c>
      <c r="N17" s="4">
        <f t="shared" si="1"/>
        <v>5.196152422706632</v>
      </c>
      <c r="O17" s="4">
        <f t="shared" si="1"/>
        <v>4.6188021535170058</v>
      </c>
      <c r="P17" s="5">
        <f t="shared" si="1"/>
        <v>4.156921938165306</v>
      </c>
    </row>
    <row r="18" spans="2:16" ht="15" x14ac:dyDescent="0.25">
      <c r="B18" s="15" t="s">
        <v>6</v>
      </c>
      <c r="C18" s="6">
        <v>5</v>
      </c>
      <c r="D18" s="101">
        <f>(C18/3*D$16^2)^0.5</f>
        <v>774.59666924148337</v>
      </c>
      <c r="E18" s="51">
        <f t="shared" si="0"/>
        <v>23.2379000772445</v>
      </c>
      <c r="F18" s="4">
        <f t="shared" si="1"/>
        <v>18.590320061795602</v>
      </c>
      <c r="G18" s="4">
        <f t="shared" si="1"/>
        <v>15.491933384829668</v>
      </c>
      <c r="H18" s="4">
        <f t="shared" si="1"/>
        <v>13.278800044139714</v>
      </c>
      <c r="I18" s="4">
        <f t="shared" si="1"/>
        <v>11.61895003862225</v>
      </c>
      <c r="J18" s="4">
        <f t="shared" si="1"/>
        <v>10.327955589886445</v>
      </c>
      <c r="K18" s="4">
        <f t="shared" si="1"/>
        <v>9.2951600308978009</v>
      </c>
      <c r="L18" s="4">
        <f t="shared" si="1"/>
        <v>7.745966692414834</v>
      </c>
      <c r="M18" s="4">
        <f t="shared" si="1"/>
        <v>6.6394000220698572</v>
      </c>
      <c r="N18" s="4">
        <f t="shared" si="1"/>
        <v>5.8094750193111251</v>
      </c>
      <c r="O18" s="4">
        <f t="shared" si="1"/>
        <v>5.1639777949432224</v>
      </c>
      <c r="P18" s="5">
        <f t="shared" si="1"/>
        <v>4.6475800154489004</v>
      </c>
    </row>
    <row r="19" spans="2:16" ht="15" x14ac:dyDescent="0.25">
      <c r="B19" s="15"/>
      <c r="C19" s="6">
        <v>6</v>
      </c>
      <c r="D19" s="101">
        <f>(C19/3*D$16^2)^0.5</f>
        <v>848.52813742385706</v>
      </c>
      <c r="E19" s="51">
        <f t="shared" si="0"/>
        <v>25.45584412271571</v>
      </c>
      <c r="F19" s="4">
        <f t="shared" si="1"/>
        <v>20.364675298172571</v>
      </c>
      <c r="G19" s="4">
        <f t="shared" si="1"/>
        <v>16.970562748477143</v>
      </c>
      <c r="H19" s="4">
        <f t="shared" si="1"/>
        <v>14.546196641551836</v>
      </c>
      <c r="I19" s="4">
        <f t="shared" si="1"/>
        <v>12.727922061357855</v>
      </c>
      <c r="J19" s="4">
        <f t="shared" si="1"/>
        <v>11.313708498984761</v>
      </c>
      <c r="K19" s="4">
        <f t="shared" si="1"/>
        <v>10.182337649086286</v>
      </c>
      <c r="L19" s="4">
        <f t="shared" si="1"/>
        <v>8.4852813742385713</v>
      </c>
      <c r="M19" s="4">
        <f t="shared" si="1"/>
        <v>7.2730983207759179</v>
      </c>
      <c r="N19" s="4">
        <f t="shared" si="1"/>
        <v>6.3639610306789276</v>
      </c>
      <c r="O19" s="4">
        <f t="shared" si="1"/>
        <v>5.6568542494923806</v>
      </c>
      <c r="P19" s="5">
        <f t="shared" si="1"/>
        <v>5.0911688245431428</v>
      </c>
    </row>
    <row r="20" spans="2:16" ht="15" x14ac:dyDescent="0.25">
      <c r="B20" s="15"/>
      <c r="C20" s="6">
        <v>7</v>
      </c>
      <c r="D20" s="101">
        <f>(C20/3*D$16^2)^0.5</f>
        <v>916.51513899116799</v>
      </c>
      <c r="E20" s="51">
        <f t="shared" si="0"/>
        <v>27.495454169735041</v>
      </c>
      <c r="F20" s="4">
        <f t="shared" si="1"/>
        <v>21.996363335788033</v>
      </c>
      <c r="G20" s="4">
        <f t="shared" si="1"/>
        <v>18.330302779823359</v>
      </c>
      <c r="H20" s="4">
        <f t="shared" si="1"/>
        <v>15.711688096991452</v>
      </c>
      <c r="I20" s="4">
        <f t="shared" si="1"/>
        <v>13.74772708486752</v>
      </c>
      <c r="J20" s="4">
        <f t="shared" si="1"/>
        <v>12.220201853215574</v>
      </c>
      <c r="K20" s="4">
        <f t="shared" si="1"/>
        <v>10.998181667894016</v>
      </c>
      <c r="L20" s="4">
        <f t="shared" si="1"/>
        <v>9.1651513899116797</v>
      </c>
      <c r="M20" s="4">
        <f t="shared" si="1"/>
        <v>7.8558440484957259</v>
      </c>
      <c r="N20" s="4">
        <f t="shared" si="1"/>
        <v>6.8738635424337602</v>
      </c>
      <c r="O20" s="4">
        <f t="shared" si="1"/>
        <v>6.110100926607787</v>
      </c>
      <c r="P20" s="5">
        <f t="shared" si="1"/>
        <v>5.4990908339470082</v>
      </c>
    </row>
    <row r="21" spans="2:16" ht="15.75" thickBot="1" x14ac:dyDescent="0.3">
      <c r="B21" s="17"/>
      <c r="C21" s="9">
        <v>8</v>
      </c>
      <c r="D21" s="101">
        <f>(C21/3*D$16^2)^0.5</f>
        <v>979.79589711327128</v>
      </c>
      <c r="E21" s="52">
        <f t="shared" si="0"/>
        <v>29.393876913398135</v>
      </c>
      <c r="F21" s="7">
        <f t="shared" si="1"/>
        <v>23.515101530718511</v>
      </c>
      <c r="G21" s="7">
        <f t="shared" si="1"/>
        <v>19.595917942265427</v>
      </c>
      <c r="H21" s="7">
        <f t="shared" si="1"/>
        <v>16.796501093370363</v>
      </c>
      <c r="I21" s="7">
        <f t="shared" si="1"/>
        <v>14.696938456699067</v>
      </c>
      <c r="J21" s="7">
        <f t="shared" si="1"/>
        <v>13.063945294843615</v>
      </c>
      <c r="K21" s="7">
        <f t="shared" si="1"/>
        <v>11.757550765359255</v>
      </c>
      <c r="L21" s="7">
        <f t="shared" si="1"/>
        <v>9.7979589711327133</v>
      </c>
      <c r="M21" s="7">
        <f t="shared" si="1"/>
        <v>8.3982505466851816</v>
      </c>
      <c r="N21" s="7">
        <f t="shared" si="1"/>
        <v>7.3484692283495336</v>
      </c>
      <c r="O21" s="7">
        <f t="shared" si="1"/>
        <v>6.5319726474218074</v>
      </c>
      <c r="P21" s="8">
        <f t="shared" si="1"/>
        <v>5.8787753826796276</v>
      </c>
    </row>
    <row r="22" spans="2:16" ht="15" x14ac:dyDescent="0.25">
      <c r="B22" s="18"/>
      <c r="C22" s="64">
        <v>1</v>
      </c>
      <c r="D22" s="104">
        <f>(C22/3*D$24^2)^0.5</f>
        <v>461.8802153517006</v>
      </c>
      <c r="E22" s="48">
        <f t="shared" si="0"/>
        <v>13.856406460551018</v>
      </c>
      <c r="F22" s="49">
        <f t="shared" si="1"/>
        <v>11.085125168440813</v>
      </c>
      <c r="G22" s="49">
        <f t="shared" si="1"/>
        <v>9.2376043070340117</v>
      </c>
      <c r="H22" s="49">
        <f t="shared" si="1"/>
        <v>7.9179465488862952</v>
      </c>
      <c r="I22" s="49">
        <f t="shared" si="1"/>
        <v>6.9282032302755088</v>
      </c>
      <c r="J22" s="49">
        <f t="shared" si="1"/>
        <v>6.1584028713560075</v>
      </c>
      <c r="K22" s="49">
        <f t="shared" si="1"/>
        <v>5.5425625842204065</v>
      </c>
      <c r="L22" s="49">
        <f t="shared" si="1"/>
        <v>4.6188021535170058</v>
      </c>
      <c r="M22" s="49">
        <f t="shared" si="1"/>
        <v>3.9589732744431476</v>
      </c>
      <c r="N22" s="49">
        <f t="shared" si="1"/>
        <v>3.4641016151377544</v>
      </c>
      <c r="O22" s="49">
        <f t="shared" si="1"/>
        <v>3.0792014356780038</v>
      </c>
      <c r="P22" s="50">
        <f t="shared" si="1"/>
        <v>2.7712812921102032</v>
      </c>
    </row>
    <row r="23" spans="2:16" ht="15" x14ac:dyDescent="0.25">
      <c r="B23" s="18"/>
      <c r="C23" s="6">
        <v>2</v>
      </c>
      <c r="D23" s="105">
        <f>(C23/3*D$24^2)^0.5</f>
        <v>653.19726474218078</v>
      </c>
      <c r="E23" s="51">
        <f t="shared" si="0"/>
        <v>19.595917942265423</v>
      </c>
      <c r="F23" s="4">
        <f t="shared" ref="F23:P38" si="2">$D23*60/F$4/$N$3</f>
        <v>15.676734353812339</v>
      </c>
      <c r="G23" s="4">
        <f t="shared" si="2"/>
        <v>13.063945294843615</v>
      </c>
      <c r="H23" s="4">
        <f t="shared" si="2"/>
        <v>11.197667395580243</v>
      </c>
      <c r="I23" s="4">
        <f t="shared" si="2"/>
        <v>9.7979589711327115</v>
      </c>
      <c r="J23" s="4">
        <f t="shared" si="2"/>
        <v>8.7092968632290777</v>
      </c>
      <c r="K23" s="4">
        <f t="shared" si="2"/>
        <v>7.8383671769061696</v>
      </c>
      <c r="L23" s="4">
        <f t="shared" si="2"/>
        <v>6.5319726474218074</v>
      </c>
      <c r="M23" s="4">
        <f t="shared" si="2"/>
        <v>5.5988336977901216</v>
      </c>
      <c r="N23" s="4">
        <f t="shared" si="2"/>
        <v>4.8989794855663558</v>
      </c>
      <c r="O23" s="4">
        <f t="shared" si="2"/>
        <v>4.3546484316145389</v>
      </c>
      <c r="P23" s="5">
        <f t="shared" si="2"/>
        <v>3.9191835884530848</v>
      </c>
    </row>
    <row r="24" spans="2:16" ht="15" x14ac:dyDescent="0.25">
      <c r="B24" s="19" t="s">
        <v>13</v>
      </c>
      <c r="C24" s="6">
        <v>3</v>
      </c>
      <c r="D24" s="106">
        <v>800</v>
      </c>
      <c r="E24" s="51">
        <f t="shared" si="0"/>
        <v>24</v>
      </c>
      <c r="F24" s="4">
        <f t="shared" si="2"/>
        <v>19.2</v>
      </c>
      <c r="G24" s="4">
        <f t="shared" si="2"/>
        <v>16</v>
      </c>
      <c r="H24" s="4">
        <f t="shared" si="2"/>
        <v>13.714285714285714</v>
      </c>
      <c r="I24" s="4">
        <f t="shared" si="2"/>
        <v>12</v>
      </c>
      <c r="J24" s="4">
        <f t="shared" si="2"/>
        <v>10.666666666666668</v>
      </c>
      <c r="K24" s="4">
        <f t="shared" si="2"/>
        <v>9.6</v>
      </c>
      <c r="L24" s="4">
        <f t="shared" si="2"/>
        <v>8</v>
      </c>
      <c r="M24" s="4">
        <f t="shared" si="2"/>
        <v>6.8571428571428568</v>
      </c>
      <c r="N24" s="4">
        <f t="shared" si="2"/>
        <v>6</v>
      </c>
      <c r="O24" s="4">
        <f t="shared" si="2"/>
        <v>5.3333333333333339</v>
      </c>
      <c r="P24" s="5">
        <f t="shared" si="2"/>
        <v>4.8</v>
      </c>
    </row>
    <row r="25" spans="2:16" ht="15" x14ac:dyDescent="0.25">
      <c r="B25" s="18"/>
      <c r="C25" s="6">
        <v>4</v>
      </c>
      <c r="D25" s="105">
        <f>(C25/3*D$24^2)^0.5</f>
        <v>923.7604307034012</v>
      </c>
      <c r="E25" s="51">
        <f t="shared" si="0"/>
        <v>27.712812921102035</v>
      </c>
      <c r="F25" s="4">
        <f t="shared" si="2"/>
        <v>22.170250336881626</v>
      </c>
      <c r="G25" s="4">
        <f t="shared" si="2"/>
        <v>18.475208614068023</v>
      </c>
      <c r="H25" s="4">
        <f t="shared" si="2"/>
        <v>15.83589309777259</v>
      </c>
      <c r="I25" s="4">
        <f t="shared" si="2"/>
        <v>13.856406460551018</v>
      </c>
      <c r="J25" s="4">
        <f t="shared" si="2"/>
        <v>12.316805742712015</v>
      </c>
      <c r="K25" s="4">
        <f t="shared" si="2"/>
        <v>11.085125168440813</v>
      </c>
      <c r="L25" s="4">
        <f t="shared" si="2"/>
        <v>9.2376043070340117</v>
      </c>
      <c r="M25" s="4">
        <f t="shared" si="2"/>
        <v>7.9179465488862952</v>
      </c>
      <c r="N25" s="4">
        <f t="shared" si="2"/>
        <v>6.9282032302755088</v>
      </c>
      <c r="O25" s="4">
        <f t="shared" si="2"/>
        <v>6.1584028713560075</v>
      </c>
      <c r="P25" s="5">
        <f t="shared" si="2"/>
        <v>5.5425625842204065</v>
      </c>
    </row>
    <row r="26" spans="2:16" ht="15" x14ac:dyDescent="0.25">
      <c r="B26" s="18" t="s">
        <v>7</v>
      </c>
      <c r="C26" s="6">
        <v>5</v>
      </c>
      <c r="D26" s="105">
        <f>(C26/3*D$24^2)^0.5</f>
        <v>1032.7955589886446</v>
      </c>
      <c r="E26" s="51">
        <f t="shared" si="0"/>
        <v>30.98386676965934</v>
      </c>
      <c r="F26" s="4">
        <f t="shared" si="2"/>
        <v>24.787093415727472</v>
      </c>
      <c r="G26" s="4">
        <f t="shared" si="2"/>
        <v>20.655911179772893</v>
      </c>
      <c r="H26" s="4">
        <f t="shared" si="2"/>
        <v>17.705066725519622</v>
      </c>
      <c r="I26" s="4">
        <f t="shared" si="2"/>
        <v>15.49193338482967</v>
      </c>
      <c r="J26" s="4">
        <f t="shared" si="2"/>
        <v>13.770607453181929</v>
      </c>
      <c r="K26" s="4">
        <f t="shared" si="2"/>
        <v>12.393546707863736</v>
      </c>
      <c r="L26" s="4">
        <f t="shared" si="2"/>
        <v>10.327955589886447</v>
      </c>
      <c r="M26" s="4">
        <f t="shared" si="2"/>
        <v>8.8525333627598108</v>
      </c>
      <c r="N26" s="4">
        <f t="shared" si="2"/>
        <v>7.7459666924148349</v>
      </c>
      <c r="O26" s="4">
        <f t="shared" si="2"/>
        <v>6.8853037265909647</v>
      </c>
      <c r="P26" s="5">
        <f t="shared" si="2"/>
        <v>6.1967733539318681</v>
      </c>
    </row>
    <row r="27" spans="2:16" ht="15" x14ac:dyDescent="0.25">
      <c r="B27" s="18"/>
      <c r="C27" s="6">
        <v>6</v>
      </c>
      <c r="D27" s="105">
        <f>(C27/3*D$24^2)^0.5</f>
        <v>1131.3708498984761</v>
      </c>
      <c r="E27" s="51">
        <f t="shared" si="0"/>
        <v>33.941125496954278</v>
      </c>
      <c r="F27" s="4">
        <f t="shared" si="2"/>
        <v>27.152900397563421</v>
      </c>
      <c r="G27" s="4">
        <f t="shared" si="2"/>
        <v>22.627416997969519</v>
      </c>
      <c r="H27" s="4">
        <f t="shared" si="2"/>
        <v>19.394928855402444</v>
      </c>
      <c r="I27" s="4">
        <f t="shared" si="2"/>
        <v>16.970562748477139</v>
      </c>
      <c r="J27" s="4">
        <f t="shared" si="2"/>
        <v>15.084944665313012</v>
      </c>
      <c r="K27" s="4">
        <f t="shared" si="2"/>
        <v>13.576450198781711</v>
      </c>
      <c r="L27" s="4">
        <f t="shared" si="2"/>
        <v>11.313708498984759</v>
      </c>
      <c r="M27" s="4">
        <f t="shared" si="2"/>
        <v>9.6974644277012221</v>
      </c>
      <c r="N27" s="4">
        <f t="shared" si="2"/>
        <v>8.4852813742385695</v>
      </c>
      <c r="O27" s="4">
        <f t="shared" si="2"/>
        <v>7.542472332656506</v>
      </c>
      <c r="P27" s="5">
        <f t="shared" si="2"/>
        <v>6.7882250993908553</v>
      </c>
    </row>
    <row r="28" spans="2:16" ht="15" x14ac:dyDescent="0.25">
      <c r="B28" s="18"/>
      <c r="C28" s="6">
        <v>7</v>
      </c>
      <c r="D28" s="105">
        <f>(C28/3*D$24^2)^0.5</f>
        <v>1222.0201853215574</v>
      </c>
      <c r="E28" s="51">
        <f t="shared" si="0"/>
        <v>36.660605559646719</v>
      </c>
      <c r="F28" s="4">
        <f t="shared" si="2"/>
        <v>29.328484447717372</v>
      </c>
      <c r="G28" s="4">
        <f t="shared" si="2"/>
        <v>24.440403706431148</v>
      </c>
      <c r="H28" s="4">
        <f t="shared" si="2"/>
        <v>20.948917462655267</v>
      </c>
      <c r="I28" s="4">
        <f t="shared" si="2"/>
        <v>18.330302779823359</v>
      </c>
      <c r="J28" s="4">
        <f t="shared" si="2"/>
        <v>16.293602470954099</v>
      </c>
      <c r="K28" s="4">
        <f t="shared" si="2"/>
        <v>14.664242223858686</v>
      </c>
      <c r="L28" s="4">
        <f t="shared" si="2"/>
        <v>12.220201853215574</v>
      </c>
      <c r="M28" s="4">
        <f t="shared" si="2"/>
        <v>10.474458731327633</v>
      </c>
      <c r="N28" s="4">
        <f t="shared" si="2"/>
        <v>9.1651513899116797</v>
      </c>
      <c r="O28" s="4">
        <f t="shared" si="2"/>
        <v>8.1468012354770494</v>
      </c>
      <c r="P28" s="5">
        <f t="shared" si="2"/>
        <v>7.332121111929343</v>
      </c>
    </row>
    <row r="29" spans="2:16" ht="15.75" thickBot="1" x14ac:dyDescent="0.3">
      <c r="B29" s="20"/>
      <c r="C29" s="9">
        <v>8</v>
      </c>
      <c r="D29" s="107">
        <f>(C29/3*D$24^2)^0.5</f>
        <v>1306.3945294843616</v>
      </c>
      <c r="E29" s="52">
        <f t="shared" si="0"/>
        <v>39.191835884530846</v>
      </c>
      <c r="F29" s="7">
        <f t="shared" si="2"/>
        <v>31.353468707624678</v>
      </c>
      <c r="G29" s="7">
        <f t="shared" si="2"/>
        <v>26.12789058968723</v>
      </c>
      <c r="H29" s="7">
        <f t="shared" si="2"/>
        <v>22.395334791160487</v>
      </c>
      <c r="I29" s="7">
        <f t="shared" si="2"/>
        <v>19.595917942265423</v>
      </c>
      <c r="J29" s="7">
        <f t="shared" si="2"/>
        <v>17.418593726458155</v>
      </c>
      <c r="K29" s="7">
        <f t="shared" si="2"/>
        <v>15.676734353812339</v>
      </c>
      <c r="L29" s="7">
        <f t="shared" si="2"/>
        <v>13.063945294843615</v>
      </c>
      <c r="M29" s="7">
        <f t="shared" si="2"/>
        <v>11.197667395580243</v>
      </c>
      <c r="N29" s="7">
        <f t="shared" si="2"/>
        <v>9.7979589711327115</v>
      </c>
      <c r="O29" s="7">
        <f t="shared" si="2"/>
        <v>8.7092968632290777</v>
      </c>
      <c r="P29" s="8">
        <f t="shared" si="2"/>
        <v>7.8383671769061696</v>
      </c>
    </row>
    <row r="30" spans="2:16" ht="15" x14ac:dyDescent="0.25">
      <c r="B30" s="21"/>
      <c r="C30" s="64">
        <v>1</v>
      </c>
      <c r="D30" s="101">
        <f>(C30/3*D$32^2)^0.5</f>
        <v>577.35026918962569</v>
      </c>
      <c r="E30" s="48">
        <f t="shared" si="0"/>
        <v>17.320508075688771</v>
      </c>
      <c r="F30" s="49">
        <f t="shared" si="2"/>
        <v>13.856406460551016</v>
      </c>
      <c r="G30" s="49">
        <f t="shared" si="2"/>
        <v>11.547005383792515</v>
      </c>
      <c r="H30" s="49">
        <f t="shared" si="2"/>
        <v>9.8974331861078682</v>
      </c>
      <c r="I30" s="49">
        <f t="shared" si="2"/>
        <v>8.6602540378443855</v>
      </c>
      <c r="J30" s="49">
        <f t="shared" si="2"/>
        <v>7.6980035891950083</v>
      </c>
      <c r="K30" s="49">
        <f t="shared" si="2"/>
        <v>6.9282032302755079</v>
      </c>
      <c r="L30" s="49">
        <f t="shared" si="2"/>
        <v>5.7735026918962573</v>
      </c>
      <c r="M30" s="49">
        <f t="shared" si="2"/>
        <v>4.9487165930539341</v>
      </c>
      <c r="N30" s="49">
        <f t="shared" si="2"/>
        <v>4.3301270189221928</v>
      </c>
      <c r="O30" s="49">
        <f t="shared" si="2"/>
        <v>3.8490017945975041</v>
      </c>
      <c r="P30" s="50">
        <f t="shared" si="2"/>
        <v>3.4641016151377539</v>
      </c>
    </row>
    <row r="31" spans="2:16" ht="15" x14ac:dyDescent="0.25">
      <c r="B31" s="21"/>
      <c r="C31" s="6">
        <v>2</v>
      </c>
      <c r="D31" s="101">
        <f>(C31/3*D$32^2)^0.5</f>
        <v>816.49658092772597</v>
      </c>
      <c r="E31" s="51">
        <f t="shared" si="0"/>
        <v>24.494897427831781</v>
      </c>
      <c r="F31" s="4">
        <f t="shared" si="2"/>
        <v>19.595917942265423</v>
      </c>
      <c r="G31" s="4">
        <f t="shared" si="2"/>
        <v>16.329931618554518</v>
      </c>
      <c r="H31" s="4">
        <f t="shared" si="2"/>
        <v>13.997084244475301</v>
      </c>
      <c r="I31" s="4">
        <f t="shared" si="2"/>
        <v>12.24744871391589</v>
      </c>
      <c r="J31" s="4">
        <f t="shared" si="2"/>
        <v>10.886621079036347</v>
      </c>
      <c r="K31" s="4">
        <f t="shared" si="2"/>
        <v>9.7979589711327115</v>
      </c>
      <c r="L31" s="4">
        <f t="shared" si="2"/>
        <v>8.164965809277259</v>
      </c>
      <c r="M31" s="4">
        <f t="shared" si="2"/>
        <v>6.9985421222376507</v>
      </c>
      <c r="N31" s="4">
        <f t="shared" si="2"/>
        <v>6.1237243569579451</v>
      </c>
      <c r="O31" s="4">
        <f t="shared" si="2"/>
        <v>5.4433105395181736</v>
      </c>
      <c r="P31" s="5">
        <f t="shared" si="2"/>
        <v>4.8989794855663558</v>
      </c>
    </row>
    <row r="32" spans="2:16" ht="15" x14ac:dyDescent="0.25">
      <c r="B32" s="22" t="s">
        <v>20</v>
      </c>
      <c r="C32" s="6">
        <v>3</v>
      </c>
      <c r="D32" s="56">
        <v>1000</v>
      </c>
      <c r="E32" s="51">
        <f t="shared" si="0"/>
        <v>30</v>
      </c>
      <c r="F32" s="4">
        <f t="shared" si="2"/>
        <v>24</v>
      </c>
      <c r="G32" s="4">
        <f t="shared" si="2"/>
        <v>20</v>
      </c>
      <c r="H32" s="4">
        <f t="shared" si="2"/>
        <v>17.142857142857142</v>
      </c>
      <c r="I32" s="4">
        <f t="shared" si="2"/>
        <v>15</v>
      </c>
      <c r="J32" s="4">
        <f t="shared" si="2"/>
        <v>13.333333333333332</v>
      </c>
      <c r="K32" s="4">
        <f t="shared" si="2"/>
        <v>12</v>
      </c>
      <c r="L32" s="4">
        <f t="shared" si="2"/>
        <v>10</v>
      </c>
      <c r="M32" s="4">
        <f t="shared" si="2"/>
        <v>8.5714285714285712</v>
      </c>
      <c r="N32" s="4">
        <f t="shared" si="2"/>
        <v>7.5</v>
      </c>
      <c r="O32" s="4">
        <f t="shared" si="2"/>
        <v>6.6666666666666661</v>
      </c>
      <c r="P32" s="5">
        <f t="shared" si="2"/>
        <v>6</v>
      </c>
    </row>
    <row r="33" spans="2:16" ht="15" x14ac:dyDescent="0.25">
      <c r="B33" s="21"/>
      <c r="C33" s="6">
        <v>4</v>
      </c>
      <c r="D33" s="101">
        <f>(C33/3*D$32^2)^0.5</f>
        <v>1154.7005383792514</v>
      </c>
      <c r="E33" s="51">
        <f t="shared" si="0"/>
        <v>34.641016151377542</v>
      </c>
      <c r="F33" s="4">
        <f t="shared" si="2"/>
        <v>27.712812921102032</v>
      </c>
      <c r="G33" s="4">
        <f t="shared" si="2"/>
        <v>23.094010767585029</v>
      </c>
      <c r="H33" s="4">
        <f t="shared" si="2"/>
        <v>19.794866372215736</v>
      </c>
      <c r="I33" s="4">
        <f t="shared" si="2"/>
        <v>17.320508075688771</v>
      </c>
      <c r="J33" s="4">
        <f t="shared" si="2"/>
        <v>15.396007178390017</v>
      </c>
      <c r="K33" s="4">
        <f t="shared" si="2"/>
        <v>13.856406460551016</v>
      </c>
      <c r="L33" s="4">
        <f t="shared" si="2"/>
        <v>11.547005383792515</v>
      </c>
      <c r="M33" s="4">
        <f t="shared" si="2"/>
        <v>9.8974331861078682</v>
      </c>
      <c r="N33" s="4">
        <f t="shared" si="2"/>
        <v>8.6602540378443855</v>
      </c>
      <c r="O33" s="4">
        <f t="shared" si="2"/>
        <v>7.6980035891950083</v>
      </c>
      <c r="P33" s="5">
        <f t="shared" si="2"/>
        <v>6.9282032302755079</v>
      </c>
    </row>
    <row r="34" spans="2:16" ht="15" x14ac:dyDescent="0.25">
      <c r="B34" s="21" t="s">
        <v>21</v>
      </c>
      <c r="C34" s="6">
        <v>5</v>
      </c>
      <c r="D34" s="101">
        <f>(C34/3*D$32^2)^0.5</f>
        <v>1290.9944487358057</v>
      </c>
      <c r="E34" s="51">
        <f t="shared" si="0"/>
        <v>38.729833462074176</v>
      </c>
      <c r="F34" s="4">
        <f t="shared" si="2"/>
        <v>30.98386676965934</v>
      </c>
      <c r="G34" s="4">
        <f t="shared" si="2"/>
        <v>25.819888974716115</v>
      </c>
      <c r="H34" s="4">
        <f t="shared" si="2"/>
        <v>22.131333406899525</v>
      </c>
      <c r="I34" s="4">
        <f t="shared" si="2"/>
        <v>19.364916731037088</v>
      </c>
      <c r="J34" s="4">
        <f t="shared" si="2"/>
        <v>17.213259316477412</v>
      </c>
      <c r="K34" s="4">
        <f t="shared" si="2"/>
        <v>15.49193338482967</v>
      </c>
      <c r="L34" s="4">
        <f t="shared" si="2"/>
        <v>12.909944487358057</v>
      </c>
      <c r="M34" s="4">
        <f t="shared" si="2"/>
        <v>11.065666703449763</v>
      </c>
      <c r="N34" s="4">
        <f t="shared" si="2"/>
        <v>9.6824583655185439</v>
      </c>
      <c r="O34" s="4">
        <f t="shared" si="2"/>
        <v>8.6066296582387061</v>
      </c>
      <c r="P34" s="5">
        <f t="shared" si="2"/>
        <v>7.7459666924148349</v>
      </c>
    </row>
    <row r="35" spans="2:16" ht="15" x14ac:dyDescent="0.25">
      <c r="B35" s="21"/>
      <c r="C35" s="6">
        <v>6</v>
      </c>
      <c r="D35" s="101">
        <f>(C35/3*D$32^2)^0.5</f>
        <v>1414.2135623730951</v>
      </c>
      <c r="E35" s="51">
        <f t="shared" si="0"/>
        <v>42.42640687119286</v>
      </c>
      <c r="F35" s="4">
        <f t="shared" si="2"/>
        <v>33.941125496954285</v>
      </c>
      <c r="G35" s="4">
        <f t="shared" si="2"/>
        <v>28.284271247461902</v>
      </c>
      <c r="H35" s="4">
        <f t="shared" si="2"/>
        <v>24.243661069253061</v>
      </c>
      <c r="I35" s="4">
        <f t="shared" si="2"/>
        <v>21.21320343559643</v>
      </c>
      <c r="J35" s="4">
        <f t="shared" si="2"/>
        <v>18.856180831641272</v>
      </c>
      <c r="K35" s="4">
        <f t="shared" si="2"/>
        <v>16.970562748477143</v>
      </c>
      <c r="L35" s="4">
        <f t="shared" si="2"/>
        <v>14.142135623730951</v>
      </c>
      <c r="M35" s="4">
        <f t="shared" si="2"/>
        <v>12.121830534626531</v>
      </c>
      <c r="N35" s="4">
        <f t="shared" si="2"/>
        <v>10.606601717798215</v>
      </c>
      <c r="O35" s="4">
        <f t="shared" si="2"/>
        <v>9.4280904158206358</v>
      </c>
      <c r="P35" s="5">
        <f t="shared" si="2"/>
        <v>8.4852813742385713</v>
      </c>
    </row>
    <row r="36" spans="2:16" ht="15" x14ac:dyDescent="0.25">
      <c r="B36" s="21"/>
      <c r="C36" s="6">
        <v>7</v>
      </c>
      <c r="D36" s="101">
        <f>(C36/3*D$32^2)^0.5</f>
        <v>1527.5252316519468</v>
      </c>
      <c r="E36" s="51">
        <f t="shared" si="0"/>
        <v>45.825756949558397</v>
      </c>
      <c r="F36" s="4">
        <f t="shared" si="2"/>
        <v>36.660605559646726</v>
      </c>
      <c r="G36" s="4">
        <f t="shared" si="2"/>
        <v>30.550504633038937</v>
      </c>
      <c r="H36" s="4">
        <f t="shared" si="2"/>
        <v>26.186146828319089</v>
      </c>
      <c r="I36" s="4">
        <f t="shared" si="2"/>
        <v>22.912878474779198</v>
      </c>
      <c r="J36" s="4">
        <f t="shared" si="2"/>
        <v>20.367003088692623</v>
      </c>
      <c r="K36" s="4">
        <f t="shared" si="2"/>
        <v>18.330302779823363</v>
      </c>
      <c r="L36" s="4">
        <f t="shared" si="2"/>
        <v>15.275252316519468</v>
      </c>
      <c r="M36" s="4">
        <f t="shared" si="2"/>
        <v>13.093073414159544</v>
      </c>
      <c r="N36" s="4">
        <f t="shared" si="2"/>
        <v>11.456439237389599</v>
      </c>
      <c r="O36" s="4">
        <f t="shared" si="2"/>
        <v>10.183501544346312</v>
      </c>
      <c r="P36" s="5">
        <f t="shared" si="2"/>
        <v>9.1651513899116814</v>
      </c>
    </row>
    <row r="37" spans="2:16" ht="15.75" thickBot="1" x14ac:dyDescent="0.3">
      <c r="B37" s="23"/>
      <c r="C37" s="9">
        <v>8</v>
      </c>
      <c r="D37" s="101">
        <f>(C37/3*D$32^2)^0.5</f>
        <v>1632.9931618554519</v>
      </c>
      <c r="E37" s="52">
        <f t="shared" si="0"/>
        <v>48.989794855663561</v>
      </c>
      <c r="F37" s="7">
        <f t="shared" si="2"/>
        <v>39.191835884530846</v>
      </c>
      <c r="G37" s="7">
        <f t="shared" si="2"/>
        <v>32.659863237109036</v>
      </c>
      <c r="H37" s="7">
        <f t="shared" si="2"/>
        <v>27.994168488950603</v>
      </c>
      <c r="I37" s="7">
        <f t="shared" si="2"/>
        <v>24.494897427831781</v>
      </c>
      <c r="J37" s="7">
        <f t="shared" si="2"/>
        <v>21.773242158072694</v>
      </c>
      <c r="K37" s="7">
        <f t="shared" si="2"/>
        <v>19.595917942265423</v>
      </c>
      <c r="L37" s="7">
        <f t="shared" si="2"/>
        <v>16.329931618554518</v>
      </c>
      <c r="M37" s="7">
        <f t="shared" si="2"/>
        <v>13.997084244475301</v>
      </c>
      <c r="N37" s="7">
        <f t="shared" si="2"/>
        <v>12.24744871391589</v>
      </c>
      <c r="O37" s="7">
        <f t="shared" si="2"/>
        <v>10.886621079036347</v>
      </c>
      <c r="P37" s="8">
        <f t="shared" si="2"/>
        <v>9.7979589711327115</v>
      </c>
    </row>
    <row r="38" spans="2:16" ht="15" x14ac:dyDescent="0.25">
      <c r="B38" s="24"/>
      <c r="C38" s="64">
        <v>1</v>
      </c>
      <c r="D38" s="104">
        <f>(C38/3*D$40^2)^0.5</f>
        <v>692.8203230275509</v>
      </c>
      <c r="E38" s="48">
        <f t="shared" ref="E38:E69" si="3">$D38*60/E$4/$N$3</f>
        <v>20.784609690826528</v>
      </c>
      <c r="F38" s="49">
        <f t="shared" si="2"/>
        <v>16.627687752661224</v>
      </c>
      <c r="G38" s="49">
        <f t="shared" si="2"/>
        <v>13.856406460551018</v>
      </c>
      <c r="H38" s="49">
        <f t="shared" si="2"/>
        <v>11.876919823329445</v>
      </c>
      <c r="I38" s="49">
        <f t="shared" si="2"/>
        <v>10.392304845413264</v>
      </c>
      <c r="J38" s="49">
        <f t="shared" si="2"/>
        <v>9.2376043070340117</v>
      </c>
      <c r="K38" s="49">
        <f t="shared" si="2"/>
        <v>8.3138438763306119</v>
      </c>
      <c r="L38" s="49">
        <f t="shared" si="2"/>
        <v>6.9282032302755088</v>
      </c>
      <c r="M38" s="49">
        <f t="shared" si="2"/>
        <v>5.9384599116647223</v>
      </c>
      <c r="N38" s="49">
        <f t="shared" si="2"/>
        <v>5.196152422706632</v>
      </c>
      <c r="O38" s="49">
        <f t="shared" si="2"/>
        <v>4.6188021535170058</v>
      </c>
      <c r="P38" s="50">
        <f t="shared" si="2"/>
        <v>4.156921938165306</v>
      </c>
    </row>
    <row r="39" spans="2:16" ht="15" x14ac:dyDescent="0.25">
      <c r="B39" s="25"/>
      <c r="C39" s="6">
        <v>2</v>
      </c>
      <c r="D39" s="105">
        <f>(C39/3*D$40^2)^0.5</f>
        <v>979.79589711327128</v>
      </c>
      <c r="E39" s="51">
        <f t="shared" si="3"/>
        <v>29.393876913398135</v>
      </c>
      <c r="F39" s="4">
        <f t="shared" ref="F39:P54" si="4">$D39*60/F$4/$N$3</f>
        <v>23.515101530718511</v>
      </c>
      <c r="G39" s="4">
        <f t="shared" si="4"/>
        <v>19.595917942265427</v>
      </c>
      <c r="H39" s="4">
        <f t="shared" si="4"/>
        <v>16.796501093370363</v>
      </c>
      <c r="I39" s="4">
        <f t="shared" si="4"/>
        <v>14.696938456699067</v>
      </c>
      <c r="J39" s="4">
        <f t="shared" si="4"/>
        <v>13.063945294843615</v>
      </c>
      <c r="K39" s="4">
        <f t="shared" si="4"/>
        <v>11.757550765359255</v>
      </c>
      <c r="L39" s="4">
        <f t="shared" si="4"/>
        <v>9.7979589711327133</v>
      </c>
      <c r="M39" s="4">
        <f t="shared" si="4"/>
        <v>8.3982505466851816</v>
      </c>
      <c r="N39" s="4">
        <f t="shared" si="4"/>
        <v>7.3484692283495336</v>
      </c>
      <c r="O39" s="4">
        <f t="shared" si="4"/>
        <v>6.5319726474218074</v>
      </c>
      <c r="P39" s="5">
        <f t="shared" si="4"/>
        <v>5.8787753826796276</v>
      </c>
    </row>
    <row r="40" spans="2:16" ht="15" x14ac:dyDescent="0.25">
      <c r="B40" s="26" t="s">
        <v>14</v>
      </c>
      <c r="C40" s="6">
        <v>3</v>
      </c>
      <c r="D40" s="106">
        <v>1200</v>
      </c>
      <c r="E40" s="51">
        <f t="shared" si="3"/>
        <v>36</v>
      </c>
      <c r="F40" s="4">
        <f t="shared" si="4"/>
        <v>28.8</v>
      </c>
      <c r="G40" s="4">
        <f t="shared" si="4"/>
        <v>24</v>
      </c>
      <c r="H40" s="4">
        <f t="shared" si="4"/>
        <v>20.571428571428573</v>
      </c>
      <c r="I40" s="4">
        <f t="shared" si="4"/>
        <v>18</v>
      </c>
      <c r="J40" s="4">
        <f t="shared" si="4"/>
        <v>16</v>
      </c>
      <c r="K40" s="4">
        <f t="shared" si="4"/>
        <v>14.4</v>
      </c>
      <c r="L40" s="4">
        <f t="shared" si="4"/>
        <v>12</v>
      </c>
      <c r="M40" s="4">
        <f t="shared" si="4"/>
        <v>10.285714285714286</v>
      </c>
      <c r="N40" s="4">
        <f t="shared" si="4"/>
        <v>9</v>
      </c>
      <c r="O40" s="4">
        <f t="shared" si="4"/>
        <v>8</v>
      </c>
      <c r="P40" s="5">
        <f t="shared" si="4"/>
        <v>7.2</v>
      </c>
    </row>
    <row r="41" spans="2:16" ht="15" x14ac:dyDescent="0.25">
      <c r="B41" s="24"/>
      <c r="C41" s="6">
        <v>4</v>
      </c>
      <c r="D41" s="105">
        <f>(C41/3*D$40^2)^0.5</f>
        <v>1385.6406460551018</v>
      </c>
      <c r="E41" s="51">
        <f t="shared" si="3"/>
        <v>41.569219381653056</v>
      </c>
      <c r="F41" s="4">
        <f t="shared" si="4"/>
        <v>33.255375505322448</v>
      </c>
      <c r="G41" s="4">
        <f t="shared" si="4"/>
        <v>27.712812921102035</v>
      </c>
      <c r="H41" s="4">
        <f t="shared" si="4"/>
        <v>23.753839646658889</v>
      </c>
      <c r="I41" s="4">
        <f t="shared" si="4"/>
        <v>20.784609690826528</v>
      </c>
      <c r="J41" s="4">
        <f t="shared" si="4"/>
        <v>18.475208614068023</v>
      </c>
      <c r="K41" s="4">
        <f t="shared" si="4"/>
        <v>16.627687752661224</v>
      </c>
      <c r="L41" s="4">
        <f t="shared" si="4"/>
        <v>13.856406460551018</v>
      </c>
      <c r="M41" s="4">
        <f t="shared" si="4"/>
        <v>11.876919823329445</v>
      </c>
      <c r="N41" s="4">
        <f t="shared" si="4"/>
        <v>10.392304845413264</v>
      </c>
      <c r="O41" s="4">
        <f t="shared" si="4"/>
        <v>9.2376043070340117</v>
      </c>
      <c r="P41" s="5">
        <f t="shared" si="4"/>
        <v>8.3138438763306119</v>
      </c>
    </row>
    <row r="42" spans="2:16" ht="15" x14ac:dyDescent="0.25">
      <c r="B42" s="25" t="s">
        <v>8</v>
      </c>
      <c r="C42" s="6">
        <v>5</v>
      </c>
      <c r="D42" s="105">
        <f>(C42/3*D$40^2)^0.5</f>
        <v>1549.1933384829667</v>
      </c>
      <c r="E42" s="51">
        <f t="shared" si="3"/>
        <v>46.475800154489001</v>
      </c>
      <c r="F42" s="4">
        <f t="shared" si="4"/>
        <v>37.180640123591203</v>
      </c>
      <c r="G42" s="4">
        <f t="shared" si="4"/>
        <v>30.983866769659336</v>
      </c>
      <c r="H42" s="4">
        <f t="shared" si="4"/>
        <v>26.557600088279429</v>
      </c>
      <c r="I42" s="4">
        <f t="shared" si="4"/>
        <v>23.2379000772445</v>
      </c>
      <c r="J42" s="4">
        <f t="shared" si="4"/>
        <v>20.65591117977289</v>
      </c>
      <c r="K42" s="4">
        <f t="shared" si="4"/>
        <v>18.590320061795602</v>
      </c>
      <c r="L42" s="4">
        <f t="shared" si="4"/>
        <v>15.491933384829668</v>
      </c>
      <c r="M42" s="4">
        <f t="shared" si="4"/>
        <v>13.278800044139714</v>
      </c>
      <c r="N42" s="4">
        <f t="shared" si="4"/>
        <v>11.61895003862225</v>
      </c>
      <c r="O42" s="4">
        <f t="shared" si="4"/>
        <v>10.327955589886445</v>
      </c>
      <c r="P42" s="5">
        <f t="shared" si="4"/>
        <v>9.2951600308978009</v>
      </c>
    </row>
    <row r="43" spans="2:16" ht="15" x14ac:dyDescent="0.25">
      <c r="B43" s="24"/>
      <c r="C43" s="6">
        <v>6</v>
      </c>
      <c r="D43" s="105">
        <f>(C43/3*D$40^2)^0.5</f>
        <v>1697.0562748477141</v>
      </c>
      <c r="E43" s="51">
        <f t="shared" si="3"/>
        <v>50.911688245431421</v>
      </c>
      <c r="F43" s="4">
        <f t="shared" si="4"/>
        <v>40.729350596345142</v>
      </c>
      <c r="G43" s="4">
        <f t="shared" si="4"/>
        <v>33.941125496954285</v>
      </c>
      <c r="H43" s="4">
        <f t="shared" si="4"/>
        <v>29.092393283103672</v>
      </c>
      <c r="I43" s="4">
        <f t="shared" si="4"/>
        <v>25.45584412271571</v>
      </c>
      <c r="J43" s="4">
        <f t="shared" si="4"/>
        <v>22.627416997969522</v>
      </c>
      <c r="K43" s="4">
        <f t="shared" si="4"/>
        <v>20.364675298172571</v>
      </c>
      <c r="L43" s="4">
        <f t="shared" si="4"/>
        <v>16.970562748477143</v>
      </c>
      <c r="M43" s="4">
        <f t="shared" si="4"/>
        <v>14.546196641551836</v>
      </c>
      <c r="N43" s="4">
        <f t="shared" si="4"/>
        <v>12.727922061357855</v>
      </c>
      <c r="O43" s="4">
        <f t="shared" si="4"/>
        <v>11.313708498984761</v>
      </c>
      <c r="P43" s="5">
        <f t="shared" si="4"/>
        <v>10.182337649086286</v>
      </c>
    </row>
    <row r="44" spans="2:16" ht="15" x14ac:dyDescent="0.25">
      <c r="B44" s="24"/>
      <c r="C44" s="6">
        <v>7</v>
      </c>
      <c r="D44" s="105">
        <f>(C44/3*D$40^2)^0.5</f>
        <v>1833.030277982336</v>
      </c>
      <c r="E44" s="51">
        <f t="shared" si="3"/>
        <v>54.990908339470082</v>
      </c>
      <c r="F44" s="4">
        <f t="shared" si="4"/>
        <v>43.992726671576065</v>
      </c>
      <c r="G44" s="4">
        <f t="shared" si="4"/>
        <v>36.660605559646719</v>
      </c>
      <c r="H44" s="4">
        <f t="shared" si="4"/>
        <v>31.423376193982904</v>
      </c>
      <c r="I44" s="4">
        <f t="shared" si="4"/>
        <v>27.495454169735041</v>
      </c>
      <c r="J44" s="4">
        <f t="shared" si="4"/>
        <v>24.440403706431148</v>
      </c>
      <c r="K44" s="4">
        <f t="shared" si="4"/>
        <v>21.996363335788033</v>
      </c>
      <c r="L44" s="4">
        <f t="shared" si="4"/>
        <v>18.330302779823359</v>
      </c>
      <c r="M44" s="4">
        <f t="shared" si="4"/>
        <v>15.711688096991452</v>
      </c>
      <c r="N44" s="4">
        <f t="shared" si="4"/>
        <v>13.74772708486752</v>
      </c>
      <c r="O44" s="4">
        <f t="shared" si="4"/>
        <v>12.220201853215574</v>
      </c>
      <c r="P44" s="5">
        <f t="shared" si="4"/>
        <v>10.998181667894016</v>
      </c>
    </row>
    <row r="45" spans="2:16" ht="15.75" thickBot="1" x14ac:dyDescent="0.3">
      <c r="B45" s="27"/>
      <c r="C45" s="9">
        <v>8</v>
      </c>
      <c r="D45" s="107">
        <f>(C45/3*D$40^2)^0.5</f>
        <v>1959.5917942265426</v>
      </c>
      <c r="E45" s="52">
        <f t="shared" si="3"/>
        <v>58.787753826796269</v>
      </c>
      <c r="F45" s="7">
        <f t="shared" si="4"/>
        <v>47.030203061437021</v>
      </c>
      <c r="G45" s="7">
        <f t="shared" si="4"/>
        <v>39.191835884530853</v>
      </c>
      <c r="H45" s="7">
        <f t="shared" si="4"/>
        <v>33.593002186740726</v>
      </c>
      <c r="I45" s="7">
        <f t="shared" si="4"/>
        <v>29.393876913398135</v>
      </c>
      <c r="J45" s="7">
        <f t="shared" si="4"/>
        <v>26.12789058968723</v>
      </c>
      <c r="K45" s="7">
        <f t="shared" si="4"/>
        <v>23.515101530718511</v>
      </c>
      <c r="L45" s="7">
        <f t="shared" si="4"/>
        <v>19.595917942265427</v>
      </c>
      <c r="M45" s="7">
        <f t="shared" si="4"/>
        <v>16.796501093370363</v>
      </c>
      <c r="N45" s="7">
        <f t="shared" si="4"/>
        <v>14.696938456699067</v>
      </c>
      <c r="O45" s="7">
        <f t="shared" si="4"/>
        <v>13.063945294843615</v>
      </c>
      <c r="P45" s="8">
        <f t="shared" si="4"/>
        <v>11.757550765359255</v>
      </c>
    </row>
    <row r="46" spans="2:16" ht="15" x14ac:dyDescent="0.25">
      <c r="B46" s="28"/>
      <c r="C46" s="64">
        <v>1</v>
      </c>
      <c r="D46" s="101">
        <f>(C46/3*D$48^2)^0.5</f>
        <v>808.29037686547599</v>
      </c>
      <c r="E46" s="48">
        <f t="shared" si="3"/>
        <v>24.248711305964278</v>
      </c>
      <c r="F46" s="49">
        <f t="shared" si="4"/>
        <v>19.398969044771423</v>
      </c>
      <c r="G46" s="49">
        <f t="shared" si="4"/>
        <v>16.165807537309519</v>
      </c>
      <c r="H46" s="49">
        <f t="shared" si="4"/>
        <v>13.856406460551018</v>
      </c>
      <c r="I46" s="49">
        <f t="shared" si="4"/>
        <v>12.124355652982139</v>
      </c>
      <c r="J46" s="49">
        <f t="shared" si="4"/>
        <v>10.777205024873012</v>
      </c>
      <c r="K46" s="49">
        <f t="shared" si="4"/>
        <v>9.6994845223857116</v>
      </c>
      <c r="L46" s="49">
        <f t="shared" si="4"/>
        <v>8.0829037686547593</v>
      </c>
      <c r="M46" s="49">
        <f t="shared" si="4"/>
        <v>6.9282032302755088</v>
      </c>
      <c r="N46" s="49">
        <f t="shared" si="4"/>
        <v>6.0621778264910695</v>
      </c>
      <c r="O46" s="49">
        <f t="shared" si="4"/>
        <v>5.3886025124365062</v>
      </c>
      <c r="P46" s="50">
        <f t="shared" si="4"/>
        <v>4.8497422611928558</v>
      </c>
    </row>
    <row r="47" spans="2:16" ht="15" x14ac:dyDescent="0.25">
      <c r="B47" s="28"/>
      <c r="C47" s="6">
        <v>2</v>
      </c>
      <c r="D47" s="101">
        <f>(C47/3*D$48^2)^0.5</f>
        <v>1143.0952132988164</v>
      </c>
      <c r="E47" s="51">
        <f t="shared" si="3"/>
        <v>34.292856398964489</v>
      </c>
      <c r="F47" s="4">
        <f t="shared" si="4"/>
        <v>27.434285119171591</v>
      </c>
      <c r="G47" s="4">
        <f t="shared" si="4"/>
        <v>22.861904265976328</v>
      </c>
      <c r="H47" s="4">
        <f t="shared" si="4"/>
        <v>19.595917942265423</v>
      </c>
      <c r="I47" s="4">
        <f t="shared" si="4"/>
        <v>17.146428199482244</v>
      </c>
      <c r="J47" s="4">
        <f t="shared" si="4"/>
        <v>15.241269510650884</v>
      </c>
      <c r="K47" s="4">
        <f t="shared" si="4"/>
        <v>13.717142559585795</v>
      </c>
      <c r="L47" s="4">
        <f t="shared" si="4"/>
        <v>11.430952132988164</v>
      </c>
      <c r="M47" s="4">
        <f t="shared" si="4"/>
        <v>9.7979589711327115</v>
      </c>
      <c r="N47" s="4">
        <f t="shared" si="4"/>
        <v>8.5732140997411221</v>
      </c>
      <c r="O47" s="4">
        <f t="shared" si="4"/>
        <v>7.6206347553254421</v>
      </c>
      <c r="P47" s="5">
        <f t="shared" si="4"/>
        <v>6.8585712797928977</v>
      </c>
    </row>
    <row r="48" spans="2:16" ht="15" x14ac:dyDescent="0.25">
      <c r="B48" s="29" t="s">
        <v>25</v>
      </c>
      <c r="C48" s="6">
        <v>3</v>
      </c>
      <c r="D48" s="56">
        <v>1400</v>
      </c>
      <c r="E48" s="51">
        <f t="shared" si="3"/>
        <v>42</v>
      </c>
      <c r="F48" s="4">
        <f t="shared" si="4"/>
        <v>33.6</v>
      </c>
      <c r="G48" s="4">
        <f t="shared" si="4"/>
        <v>28</v>
      </c>
      <c r="H48" s="4">
        <f t="shared" si="4"/>
        <v>24</v>
      </c>
      <c r="I48" s="4">
        <f t="shared" si="4"/>
        <v>21</v>
      </c>
      <c r="J48" s="4">
        <f t="shared" si="4"/>
        <v>18.666666666666668</v>
      </c>
      <c r="K48" s="4">
        <f t="shared" si="4"/>
        <v>16.8</v>
      </c>
      <c r="L48" s="4">
        <f t="shared" si="4"/>
        <v>14</v>
      </c>
      <c r="M48" s="4">
        <f t="shared" si="4"/>
        <v>12</v>
      </c>
      <c r="N48" s="4">
        <f t="shared" si="4"/>
        <v>10.5</v>
      </c>
      <c r="O48" s="4">
        <f t="shared" si="4"/>
        <v>9.3333333333333339</v>
      </c>
      <c r="P48" s="5">
        <f t="shared" si="4"/>
        <v>8.4</v>
      </c>
    </row>
    <row r="49" spans="2:16" ht="15" x14ac:dyDescent="0.25">
      <c r="B49" s="28"/>
      <c r="C49" s="6">
        <v>4</v>
      </c>
      <c r="D49" s="101">
        <f>(C49/3*D$48^2)^0.5</f>
        <v>1616.580753730952</v>
      </c>
      <c r="E49" s="51">
        <f t="shared" si="3"/>
        <v>48.497422611928556</v>
      </c>
      <c r="F49" s="4">
        <f t="shared" si="4"/>
        <v>38.797938089542846</v>
      </c>
      <c r="G49" s="4">
        <f t="shared" si="4"/>
        <v>32.331615074619037</v>
      </c>
      <c r="H49" s="4">
        <f t="shared" si="4"/>
        <v>27.712812921102035</v>
      </c>
      <c r="I49" s="4">
        <f t="shared" si="4"/>
        <v>24.248711305964278</v>
      </c>
      <c r="J49" s="4">
        <f t="shared" si="4"/>
        <v>21.554410049746025</v>
      </c>
      <c r="K49" s="4">
        <f t="shared" si="4"/>
        <v>19.398969044771423</v>
      </c>
      <c r="L49" s="4">
        <f t="shared" si="4"/>
        <v>16.165807537309519</v>
      </c>
      <c r="M49" s="4">
        <f t="shared" si="4"/>
        <v>13.856406460551018</v>
      </c>
      <c r="N49" s="4">
        <f t="shared" si="4"/>
        <v>12.124355652982139</v>
      </c>
      <c r="O49" s="4">
        <f t="shared" si="4"/>
        <v>10.777205024873012</v>
      </c>
      <c r="P49" s="5">
        <f t="shared" si="4"/>
        <v>9.6994845223857116</v>
      </c>
    </row>
    <row r="50" spans="2:16" ht="15" x14ac:dyDescent="0.25">
      <c r="B50" s="30" t="s">
        <v>29</v>
      </c>
      <c r="C50" s="6">
        <v>5</v>
      </c>
      <c r="D50" s="101">
        <f>(C50/3*D$48^2)^0.5</f>
        <v>1807.392228230128</v>
      </c>
      <c r="E50" s="51">
        <f t="shared" si="3"/>
        <v>54.22176684690384</v>
      </c>
      <c r="F50" s="4">
        <f t="shared" si="4"/>
        <v>43.377413477523071</v>
      </c>
      <c r="G50" s="4">
        <f t="shared" si="4"/>
        <v>36.147844564602558</v>
      </c>
      <c r="H50" s="4">
        <f t="shared" si="4"/>
        <v>30.98386676965934</v>
      </c>
      <c r="I50" s="4">
        <f t="shared" si="4"/>
        <v>27.11088342345192</v>
      </c>
      <c r="J50" s="4">
        <f t="shared" si="4"/>
        <v>24.098563043068374</v>
      </c>
      <c r="K50" s="4">
        <f t="shared" si="4"/>
        <v>21.688706738761535</v>
      </c>
      <c r="L50" s="4">
        <f t="shared" si="4"/>
        <v>18.073922282301279</v>
      </c>
      <c r="M50" s="4">
        <f t="shared" si="4"/>
        <v>15.49193338482967</v>
      </c>
      <c r="N50" s="4">
        <f t="shared" si="4"/>
        <v>13.55544171172596</v>
      </c>
      <c r="O50" s="4">
        <f t="shared" si="4"/>
        <v>12.049281521534187</v>
      </c>
      <c r="P50" s="5">
        <f t="shared" si="4"/>
        <v>10.844353369380768</v>
      </c>
    </row>
    <row r="51" spans="2:16" ht="15" x14ac:dyDescent="0.25">
      <c r="B51" s="28"/>
      <c r="C51" s="6">
        <v>6</v>
      </c>
      <c r="D51" s="101">
        <f>(C51/3*D$48^2)^0.5</f>
        <v>1979.8989873223331</v>
      </c>
      <c r="E51" s="51">
        <f t="shared" si="3"/>
        <v>59.396969619669996</v>
      </c>
      <c r="F51" s="4">
        <f t="shared" si="4"/>
        <v>47.517575695735992</v>
      </c>
      <c r="G51" s="4">
        <f t="shared" si="4"/>
        <v>39.597979746446661</v>
      </c>
      <c r="H51" s="4">
        <f t="shared" si="4"/>
        <v>33.941125496954285</v>
      </c>
      <c r="I51" s="4">
        <f t="shared" si="4"/>
        <v>29.698484809834998</v>
      </c>
      <c r="J51" s="4">
        <f t="shared" si="4"/>
        <v>26.398653164297777</v>
      </c>
      <c r="K51" s="4">
        <f t="shared" si="4"/>
        <v>23.758787847867996</v>
      </c>
      <c r="L51" s="4">
        <f t="shared" si="4"/>
        <v>19.798989873223331</v>
      </c>
      <c r="M51" s="4">
        <f t="shared" si="4"/>
        <v>16.970562748477143</v>
      </c>
      <c r="N51" s="4">
        <f t="shared" si="4"/>
        <v>14.849242404917499</v>
      </c>
      <c r="O51" s="4">
        <f t="shared" si="4"/>
        <v>13.199326582148888</v>
      </c>
      <c r="P51" s="5">
        <f t="shared" si="4"/>
        <v>11.879393923933998</v>
      </c>
    </row>
    <row r="52" spans="2:16" ht="15" x14ac:dyDescent="0.25">
      <c r="B52" s="28"/>
      <c r="C52" s="6">
        <v>7</v>
      </c>
      <c r="D52" s="101">
        <f>(C52/3*D$48^2)^0.5</f>
        <v>2138.5353243127256</v>
      </c>
      <c r="E52" s="51">
        <f t="shared" si="3"/>
        <v>64.156059729381766</v>
      </c>
      <c r="F52" s="4">
        <f t="shared" si="4"/>
        <v>51.324847783505419</v>
      </c>
      <c r="G52" s="4">
        <f t="shared" si="4"/>
        <v>42.770706486254511</v>
      </c>
      <c r="H52" s="4">
        <f t="shared" si="4"/>
        <v>36.660605559646726</v>
      </c>
      <c r="I52" s="4">
        <f t="shared" si="4"/>
        <v>32.078029864690883</v>
      </c>
      <c r="J52" s="4">
        <f t="shared" si="4"/>
        <v>28.513804324169676</v>
      </c>
      <c r="K52" s="4">
        <f t="shared" si="4"/>
        <v>25.662423891752709</v>
      </c>
      <c r="L52" s="4">
        <f t="shared" si="4"/>
        <v>21.385353243127255</v>
      </c>
      <c r="M52" s="4">
        <f t="shared" si="4"/>
        <v>18.330302779823363</v>
      </c>
      <c r="N52" s="4">
        <f t="shared" si="4"/>
        <v>16.039014932345442</v>
      </c>
      <c r="O52" s="4">
        <f t="shared" si="4"/>
        <v>14.256902162084838</v>
      </c>
      <c r="P52" s="5">
        <f t="shared" si="4"/>
        <v>12.831211945876355</v>
      </c>
    </row>
    <row r="53" spans="2:16" ht="15.75" thickBot="1" x14ac:dyDescent="0.3">
      <c r="B53" s="28"/>
      <c r="C53" s="9">
        <v>8</v>
      </c>
      <c r="D53" s="101">
        <f>(C53/3*D$48^2)^0.5</f>
        <v>2286.1904265976327</v>
      </c>
      <c r="E53" s="52">
        <f t="shared" si="3"/>
        <v>68.585712797928977</v>
      </c>
      <c r="F53" s="7">
        <f t="shared" si="4"/>
        <v>54.868570238343182</v>
      </c>
      <c r="G53" s="7">
        <f t="shared" si="4"/>
        <v>45.723808531952656</v>
      </c>
      <c r="H53" s="7">
        <f t="shared" si="4"/>
        <v>39.191835884530846</v>
      </c>
      <c r="I53" s="7">
        <f t="shared" si="4"/>
        <v>34.292856398964489</v>
      </c>
      <c r="J53" s="7">
        <f t="shared" si="4"/>
        <v>30.482539021301768</v>
      </c>
      <c r="K53" s="7">
        <f t="shared" si="4"/>
        <v>27.434285119171591</v>
      </c>
      <c r="L53" s="7">
        <f t="shared" si="4"/>
        <v>22.861904265976328</v>
      </c>
      <c r="M53" s="7">
        <f t="shared" si="4"/>
        <v>19.595917942265423</v>
      </c>
      <c r="N53" s="7">
        <f t="shared" si="4"/>
        <v>17.146428199482244</v>
      </c>
      <c r="O53" s="7">
        <f t="shared" si="4"/>
        <v>15.241269510650884</v>
      </c>
      <c r="P53" s="8">
        <f t="shared" si="4"/>
        <v>13.717142559585795</v>
      </c>
    </row>
    <row r="54" spans="2:16" ht="15" x14ac:dyDescent="0.25">
      <c r="B54" s="31"/>
      <c r="C54" s="64">
        <v>1</v>
      </c>
      <c r="D54" s="104">
        <f>(C54/3*D$56^2)^0.5</f>
        <v>923.7604307034012</v>
      </c>
      <c r="E54" s="48">
        <f t="shared" si="3"/>
        <v>27.712812921102035</v>
      </c>
      <c r="F54" s="49">
        <f t="shared" si="4"/>
        <v>22.170250336881626</v>
      </c>
      <c r="G54" s="49">
        <f t="shared" si="4"/>
        <v>18.475208614068023</v>
      </c>
      <c r="H54" s="49">
        <f t="shared" si="4"/>
        <v>15.83589309777259</v>
      </c>
      <c r="I54" s="49">
        <f t="shared" si="4"/>
        <v>13.856406460551018</v>
      </c>
      <c r="J54" s="49">
        <f t="shared" si="4"/>
        <v>12.316805742712015</v>
      </c>
      <c r="K54" s="49">
        <f t="shared" si="4"/>
        <v>11.085125168440813</v>
      </c>
      <c r="L54" s="49">
        <f t="shared" si="4"/>
        <v>9.2376043070340117</v>
      </c>
      <c r="M54" s="49">
        <f t="shared" si="4"/>
        <v>7.9179465488862952</v>
      </c>
      <c r="N54" s="49">
        <f t="shared" si="4"/>
        <v>6.9282032302755088</v>
      </c>
      <c r="O54" s="49">
        <f t="shared" si="4"/>
        <v>6.1584028713560075</v>
      </c>
      <c r="P54" s="50">
        <f t="shared" si="4"/>
        <v>5.5425625842204065</v>
      </c>
    </row>
    <row r="55" spans="2:16" ht="15" x14ac:dyDescent="0.25">
      <c r="B55" s="32"/>
      <c r="C55" s="6">
        <v>2</v>
      </c>
      <c r="D55" s="105">
        <f>(C55/3*D$56^2)^0.5</f>
        <v>1306.3945294843616</v>
      </c>
      <c r="E55" s="51">
        <f t="shared" si="3"/>
        <v>39.191835884530846</v>
      </c>
      <c r="F55" s="4">
        <f t="shared" ref="F55:P70" si="5">$D55*60/F$4/$N$3</f>
        <v>31.353468707624678</v>
      </c>
      <c r="G55" s="4">
        <f t="shared" si="5"/>
        <v>26.12789058968723</v>
      </c>
      <c r="H55" s="4">
        <f t="shared" si="5"/>
        <v>22.395334791160487</v>
      </c>
      <c r="I55" s="4">
        <f t="shared" si="5"/>
        <v>19.595917942265423</v>
      </c>
      <c r="J55" s="4">
        <f t="shared" si="5"/>
        <v>17.418593726458155</v>
      </c>
      <c r="K55" s="4">
        <f t="shared" si="5"/>
        <v>15.676734353812339</v>
      </c>
      <c r="L55" s="4">
        <f t="shared" si="5"/>
        <v>13.063945294843615</v>
      </c>
      <c r="M55" s="4">
        <f t="shared" si="5"/>
        <v>11.197667395580243</v>
      </c>
      <c r="N55" s="4">
        <f t="shared" si="5"/>
        <v>9.7979589711327115</v>
      </c>
      <c r="O55" s="4">
        <f t="shared" si="5"/>
        <v>8.7092968632290777</v>
      </c>
      <c r="P55" s="5">
        <f t="shared" si="5"/>
        <v>7.8383671769061696</v>
      </c>
    </row>
    <row r="56" spans="2:16" ht="15" x14ac:dyDescent="0.25">
      <c r="B56" s="33" t="s">
        <v>15</v>
      </c>
      <c r="C56" s="6">
        <v>3</v>
      </c>
      <c r="D56" s="106">
        <v>1600</v>
      </c>
      <c r="E56" s="51">
        <f t="shared" si="3"/>
        <v>48</v>
      </c>
      <c r="F56" s="4">
        <f t="shared" si="5"/>
        <v>38.4</v>
      </c>
      <c r="G56" s="4">
        <f t="shared" si="5"/>
        <v>32</v>
      </c>
      <c r="H56" s="4">
        <f t="shared" si="5"/>
        <v>27.428571428571427</v>
      </c>
      <c r="I56" s="4">
        <f t="shared" si="5"/>
        <v>24</v>
      </c>
      <c r="J56" s="4">
        <f t="shared" si="5"/>
        <v>21.333333333333336</v>
      </c>
      <c r="K56" s="4">
        <f t="shared" si="5"/>
        <v>19.2</v>
      </c>
      <c r="L56" s="4">
        <f t="shared" si="5"/>
        <v>16</v>
      </c>
      <c r="M56" s="4">
        <f t="shared" si="5"/>
        <v>13.714285714285714</v>
      </c>
      <c r="N56" s="4">
        <f t="shared" si="5"/>
        <v>12</v>
      </c>
      <c r="O56" s="4">
        <f t="shared" si="5"/>
        <v>10.666666666666668</v>
      </c>
      <c r="P56" s="5">
        <f t="shared" si="5"/>
        <v>9.6</v>
      </c>
    </row>
    <row r="57" spans="2:16" ht="15" x14ac:dyDescent="0.25">
      <c r="B57" s="31"/>
      <c r="C57" s="6">
        <v>4</v>
      </c>
      <c r="D57" s="105">
        <f>(C57/3*D$56^2)^0.5</f>
        <v>1847.5208614068024</v>
      </c>
      <c r="E57" s="51">
        <f t="shared" si="3"/>
        <v>55.42562584220407</v>
      </c>
      <c r="F57" s="4">
        <f t="shared" si="5"/>
        <v>44.340500673763252</v>
      </c>
      <c r="G57" s="4">
        <f t="shared" si="5"/>
        <v>36.950417228136047</v>
      </c>
      <c r="H57" s="4">
        <f t="shared" si="5"/>
        <v>31.671786195545181</v>
      </c>
      <c r="I57" s="4">
        <f t="shared" si="5"/>
        <v>27.712812921102035</v>
      </c>
      <c r="J57" s="4">
        <f t="shared" si="5"/>
        <v>24.63361148542403</v>
      </c>
      <c r="K57" s="4">
        <f t="shared" si="5"/>
        <v>22.170250336881626</v>
      </c>
      <c r="L57" s="4">
        <f t="shared" si="5"/>
        <v>18.475208614068023</v>
      </c>
      <c r="M57" s="4">
        <f t="shared" si="5"/>
        <v>15.83589309777259</v>
      </c>
      <c r="N57" s="4">
        <f t="shared" si="5"/>
        <v>13.856406460551018</v>
      </c>
      <c r="O57" s="4">
        <f t="shared" si="5"/>
        <v>12.316805742712015</v>
      </c>
      <c r="P57" s="5">
        <f t="shared" si="5"/>
        <v>11.085125168440813</v>
      </c>
    </row>
    <row r="58" spans="2:16" ht="15" x14ac:dyDescent="0.25">
      <c r="B58" s="32" t="s">
        <v>9</v>
      </c>
      <c r="C58" s="6">
        <v>5</v>
      </c>
      <c r="D58" s="105">
        <f>(C58/3*D$56^2)^0.5</f>
        <v>2065.5911179772893</v>
      </c>
      <c r="E58" s="51">
        <f t="shared" si="3"/>
        <v>61.967733539318679</v>
      </c>
      <c r="F58" s="4">
        <f t="shared" si="5"/>
        <v>49.574186831454945</v>
      </c>
      <c r="G58" s="4">
        <f t="shared" si="5"/>
        <v>41.311822359545786</v>
      </c>
      <c r="H58" s="4">
        <f t="shared" si="5"/>
        <v>35.410133451039243</v>
      </c>
      <c r="I58" s="4">
        <f t="shared" si="5"/>
        <v>30.98386676965934</v>
      </c>
      <c r="J58" s="4">
        <f t="shared" si="5"/>
        <v>27.541214906363859</v>
      </c>
      <c r="K58" s="4">
        <f t="shared" si="5"/>
        <v>24.787093415727472</v>
      </c>
      <c r="L58" s="4">
        <f t="shared" si="5"/>
        <v>20.655911179772893</v>
      </c>
      <c r="M58" s="4">
        <f t="shared" si="5"/>
        <v>17.705066725519622</v>
      </c>
      <c r="N58" s="4">
        <f t="shared" si="5"/>
        <v>15.49193338482967</v>
      </c>
      <c r="O58" s="4">
        <f t="shared" si="5"/>
        <v>13.770607453181929</v>
      </c>
      <c r="P58" s="5">
        <f t="shared" si="5"/>
        <v>12.393546707863736</v>
      </c>
    </row>
    <row r="59" spans="2:16" ht="15" x14ac:dyDescent="0.25">
      <c r="B59" s="31"/>
      <c r="C59" s="6">
        <v>6</v>
      </c>
      <c r="D59" s="105">
        <f>(C59/3*D$56^2)^0.5</f>
        <v>2262.7416997969522</v>
      </c>
      <c r="E59" s="51">
        <f t="shared" si="3"/>
        <v>67.882250993908556</v>
      </c>
      <c r="F59" s="4">
        <f t="shared" si="5"/>
        <v>54.305800795126842</v>
      </c>
      <c r="G59" s="4">
        <f t="shared" si="5"/>
        <v>45.254833995939038</v>
      </c>
      <c r="H59" s="4">
        <f t="shared" si="5"/>
        <v>38.789857710804888</v>
      </c>
      <c r="I59" s="4">
        <f t="shared" si="5"/>
        <v>33.941125496954278</v>
      </c>
      <c r="J59" s="4">
        <f t="shared" si="5"/>
        <v>30.169889330626024</v>
      </c>
      <c r="K59" s="4">
        <f t="shared" si="5"/>
        <v>27.152900397563421</v>
      </c>
      <c r="L59" s="4">
        <f t="shared" si="5"/>
        <v>22.627416997969519</v>
      </c>
      <c r="M59" s="4">
        <f t="shared" si="5"/>
        <v>19.394928855402444</v>
      </c>
      <c r="N59" s="4">
        <f t="shared" si="5"/>
        <v>16.970562748477139</v>
      </c>
      <c r="O59" s="4">
        <f t="shared" si="5"/>
        <v>15.084944665313012</v>
      </c>
      <c r="P59" s="5">
        <f t="shared" si="5"/>
        <v>13.576450198781711</v>
      </c>
    </row>
    <row r="60" spans="2:16" ht="15" x14ac:dyDescent="0.25">
      <c r="B60" s="31"/>
      <c r="C60" s="6">
        <v>7</v>
      </c>
      <c r="D60" s="105">
        <f>(C60/3*D$56^2)^0.5</f>
        <v>2444.0403706431148</v>
      </c>
      <c r="E60" s="51">
        <f t="shared" si="3"/>
        <v>73.321211119293437</v>
      </c>
      <c r="F60" s="4">
        <f t="shared" si="5"/>
        <v>58.656968895434744</v>
      </c>
      <c r="G60" s="4">
        <f t="shared" si="5"/>
        <v>48.880807412862296</v>
      </c>
      <c r="H60" s="4">
        <f t="shared" si="5"/>
        <v>41.897834925310534</v>
      </c>
      <c r="I60" s="4">
        <f t="shared" si="5"/>
        <v>36.660605559646719</v>
      </c>
      <c r="J60" s="4">
        <f t="shared" si="5"/>
        <v>32.587204941908197</v>
      </c>
      <c r="K60" s="4">
        <f t="shared" si="5"/>
        <v>29.328484447717372</v>
      </c>
      <c r="L60" s="4">
        <f t="shared" si="5"/>
        <v>24.440403706431148</v>
      </c>
      <c r="M60" s="4">
        <f t="shared" si="5"/>
        <v>20.948917462655267</v>
      </c>
      <c r="N60" s="4">
        <f t="shared" si="5"/>
        <v>18.330302779823359</v>
      </c>
      <c r="O60" s="4">
        <f t="shared" si="5"/>
        <v>16.293602470954099</v>
      </c>
      <c r="P60" s="5">
        <f t="shared" si="5"/>
        <v>14.664242223858686</v>
      </c>
    </row>
    <row r="61" spans="2:16" ht="15.75" thickBot="1" x14ac:dyDescent="0.3">
      <c r="B61" s="34"/>
      <c r="C61" s="9">
        <v>8</v>
      </c>
      <c r="D61" s="107">
        <f>(C61/3*D$56^2)^0.5</f>
        <v>2612.7890589687231</v>
      </c>
      <c r="E61" s="52">
        <f t="shared" si="3"/>
        <v>78.383671769061692</v>
      </c>
      <c r="F61" s="7">
        <f t="shared" si="5"/>
        <v>62.706937415249357</v>
      </c>
      <c r="G61" s="7">
        <f t="shared" si="5"/>
        <v>52.255781179374459</v>
      </c>
      <c r="H61" s="7">
        <f t="shared" si="5"/>
        <v>44.790669582320973</v>
      </c>
      <c r="I61" s="7">
        <f t="shared" si="5"/>
        <v>39.191835884530846</v>
      </c>
      <c r="J61" s="7">
        <f t="shared" si="5"/>
        <v>34.837187452916311</v>
      </c>
      <c r="K61" s="7">
        <f t="shared" si="5"/>
        <v>31.353468707624678</v>
      </c>
      <c r="L61" s="7">
        <f t="shared" si="5"/>
        <v>26.12789058968723</v>
      </c>
      <c r="M61" s="7">
        <f t="shared" si="5"/>
        <v>22.395334791160487</v>
      </c>
      <c r="N61" s="7">
        <f t="shared" si="5"/>
        <v>19.595917942265423</v>
      </c>
      <c r="O61" s="7">
        <f t="shared" si="5"/>
        <v>17.418593726458155</v>
      </c>
      <c r="P61" s="8">
        <f t="shared" si="5"/>
        <v>15.676734353812339</v>
      </c>
    </row>
    <row r="62" spans="2:16" ht="15" x14ac:dyDescent="0.25">
      <c r="B62" s="35"/>
      <c r="C62" s="64">
        <v>1</v>
      </c>
      <c r="D62" s="101">
        <f>(C62/3*D$64^2)^0.5</f>
        <v>1154.7005383792514</v>
      </c>
      <c r="E62" s="48">
        <f t="shared" si="3"/>
        <v>34.641016151377542</v>
      </c>
      <c r="F62" s="49">
        <f t="shared" si="5"/>
        <v>27.712812921102032</v>
      </c>
      <c r="G62" s="49">
        <f t="shared" si="5"/>
        <v>23.094010767585029</v>
      </c>
      <c r="H62" s="49">
        <f t="shared" si="5"/>
        <v>19.794866372215736</v>
      </c>
      <c r="I62" s="49">
        <f t="shared" si="5"/>
        <v>17.320508075688771</v>
      </c>
      <c r="J62" s="49">
        <f t="shared" si="5"/>
        <v>15.396007178390017</v>
      </c>
      <c r="K62" s="49">
        <f t="shared" si="5"/>
        <v>13.856406460551016</v>
      </c>
      <c r="L62" s="49">
        <f t="shared" si="5"/>
        <v>11.547005383792515</v>
      </c>
      <c r="M62" s="49">
        <f t="shared" si="5"/>
        <v>9.8974331861078682</v>
      </c>
      <c r="N62" s="49">
        <f t="shared" si="5"/>
        <v>8.6602540378443855</v>
      </c>
      <c r="O62" s="49">
        <f t="shared" si="5"/>
        <v>7.6980035891950083</v>
      </c>
      <c r="P62" s="50">
        <f t="shared" si="5"/>
        <v>6.9282032302755079</v>
      </c>
    </row>
    <row r="63" spans="2:16" ht="15" x14ac:dyDescent="0.25">
      <c r="B63" s="36"/>
      <c r="C63" s="6">
        <v>2</v>
      </c>
      <c r="D63" s="101">
        <f>(C63/3*D$64^2)^0.5</f>
        <v>1632.9931618554519</v>
      </c>
      <c r="E63" s="51">
        <f t="shared" si="3"/>
        <v>48.989794855663561</v>
      </c>
      <c r="F63" s="4">
        <f t="shared" si="5"/>
        <v>39.191835884530846</v>
      </c>
      <c r="G63" s="4">
        <f t="shared" si="5"/>
        <v>32.659863237109036</v>
      </c>
      <c r="H63" s="4">
        <f t="shared" si="5"/>
        <v>27.994168488950603</v>
      </c>
      <c r="I63" s="4">
        <f t="shared" si="5"/>
        <v>24.494897427831781</v>
      </c>
      <c r="J63" s="4">
        <f t="shared" si="5"/>
        <v>21.773242158072694</v>
      </c>
      <c r="K63" s="4">
        <f t="shared" si="5"/>
        <v>19.595917942265423</v>
      </c>
      <c r="L63" s="4">
        <f t="shared" si="5"/>
        <v>16.329931618554518</v>
      </c>
      <c r="M63" s="4">
        <f t="shared" si="5"/>
        <v>13.997084244475301</v>
      </c>
      <c r="N63" s="4">
        <f t="shared" si="5"/>
        <v>12.24744871391589</v>
      </c>
      <c r="O63" s="4">
        <f t="shared" si="5"/>
        <v>10.886621079036347</v>
      </c>
      <c r="P63" s="5">
        <f t="shared" si="5"/>
        <v>9.7979589711327115</v>
      </c>
    </row>
    <row r="64" spans="2:16" ht="15" x14ac:dyDescent="0.25">
      <c r="B64" s="37" t="s">
        <v>16</v>
      </c>
      <c r="C64" s="6">
        <v>3</v>
      </c>
      <c r="D64" s="56">
        <v>2000</v>
      </c>
      <c r="E64" s="51">
        <f t="shared" si="3"/>
        <v>60</v>
      </c>
      <c r="F64" s="4">
        <f t="shared" si="5"/>
        <v>48</v>
      </c>
      <c r="G64" s="4">
        <f t="shared" si="5"/>
        <v>40</v>
      </c>
      <c r="H64" s="4">
        <f t="shared" si="5"/>
        <v>34.285714285714285</v>
      </c>
      <c r="I64" s="4">
        <f t="shared" si="5"/>
        <v>30</v>
      </c>
      <c r="J64" s="4">
        <f t="shared" si="5"/>
        <v>26.666666666666664</v>
      </c>
      <c r="K64" s="4">
        <f t="shared" si="5"/>
        <v>24</v>
      </c>
      <c r="L64" s="4">
        <f t="shared" si="5"/>
        <v>20</v>
      </c>
      <c r="M64" s="4">
        <f t="shared" si="5"/>
        <v>17.142857142857142</v>
      </c>
      <c r="N64" s="4">
        <f t="shared" si="5"/>
        <v>15</v>
      </c>
      <c r="O64" s="4">
        <f t="shared" si="5"/>
        <v>13.333333333333332</v>
      </c>
      <c r="P64" s="5">
        <f t="shared" si="5"/>
        <v>12</v>
      </c>
    </row>
    <row r="65" spans="2:16" ht="15" x14ac:dyDescent="0.25">
      <c r="B65" s="35"/>
      <c r="C65" s="6">
        <v>4</v>
      </c>
      <c r="D65" s="101">
        <f>(C65/3*D$64^2)^0.5</f>
        <v>2309.4010767585028</v>
      </c>
      <c r="E65" s="51">
        <f t="shared" si="3"/>
        <v>69.282032302755084</v>
      </c>
      <c r="F65" s="4">
        <f t="shared" si="5"/>
        <v>55.425625842204063</v>
      </c>
      <c r="G65" s="4">
        <f t="shared" si="5"/>
        <v>46.188021535170058</v>
      </c>
      <c r="H65" s="4">
        <f t="shared" si="5"/>
        <v>39.589732744431473</v>
      </c>
      <c r="I65" s="4">
        <f t="shared" si="5"/>
        <v>34.641016151377542</v>
      </c>
      <c r="J65" s="4">
        <f t="shared" si="5"/>
        <v>30.792014356780033</v>
      </c>
      <c r="K65" s="4">
        <f t="shared" si="5"/>
        <v>27.712812921102032</v>
      </c>
      <c r="L65" s="4">
        <f t="shared" si="5"/>
        <v>23.094010767585029</v>
      </c>
      <c r="M65" s="4">
        <f t="shared" si="5"/>
        <v>19.794866372215736</v>
      </c>
      <c r="N65" s="4">
        <f t="shared" si="5"/>
        <v>17.320508075688771</v>
      </c>
      <c r="O65" s="4">
        <f t="shared" si="5"/>
        <v>15.396007178390017</v>
      </c>
      <c r="P65" s="5">
        <f t="shared" si="5"/>
        <v>13.856406460551016</v>
      </c>
    </row>
    <row r="66" spans="2:16" ht="15" x14ac:dyDescent="0.25">
      <c r="B66" s="36" t="s">
        <v>10</v>
      </c>
      <c r="C66" s="6">
        <v>5</v>
      </c>
      <c r="D66" s="101">
        <f>(C66/3*D$64^2)^0.5</f>
        <v>2581.9888974716114</v>
      </c>
      <c r="E66" s="51">
        <f t="shared" si="3"/>
        <v>77.459666924148351</v>
      </c>
      <c r="F66" s="4">
        <f t="shared" si="5"/>
        <v>61.967733539318679</v>
      </c>
      <c r="G66" s="4">
        <f t="shared" si="5"/>
        <v>51.639777949432229</v>
      </c>
      <c r="H66" s="4">
        <f t="shared" si="5"/>
        <v>44.262666813799051</v>
      </c>
      <c r="I66" s="4">
        <f t="shared" si="5"/>
        <v>38.729833462074176</v>
      </c>
      <c r="J66" s="4">
        <f t="shared" si="5"/>
        <v>34.426518632954824</v>
      </c>
      <c r="K66" s="4">
        <f t="shared" si="5"/>
        <v>30.98386676965934</v>
      </c>
      <c r="L66" s="4">
        <f t="shared" si="5"/>
        <v>25.819888974716115</v>
      </c>
      <c r="M66" s="4">
        <f t="shared" si="5"/>
        <v>22.131333406899525</v>
      </c>
      <c r="N66" s="4">
        <f t="shared" si="5"/>
        <v>19.364916731037088</v>
      </c>
      <c r="O66" s="4">
        <f t="shared" si="5"/>
        <v>17.213259316477412</v>
      </c>
      <c r="P66" s="5">
        <f t="shared" si="5"/>
        <v>15.49193338482967</v>
      </c>
    </row>
    <row r="67" spans="2:16" ht="15" x14ac:dyDescent="0.25">
      <c r="B67" s="35"/>
      <c r="C67" s="6">
        <v>6</v>
      </c>
      <c r="D67" s="101">
        <f>(C67/3*D$64^2)^0.5</f>
        <v>2828.4271247461902</v>
      </c>
      <c r="E67" s="51">
        <f t="shared" si="3"/>
        <v>84.85281374238572</v>
      </c>
      <c r="F67" s="4">
        <f t="shared" si="5"/>
        <v>67.882250993908571</v>
      </c>
      <c r="G67" s="4">
        <f t="shared" si="5"/>
        <v>56.568542494923804</v>
      </c>
      <c r="H67" s="4">
        <f t="shared" si="5"/>
        <v>48.487322138506123</v>
      </c>
      <c r="I67" s="4">
        <f t="shared" si="5"/>
        <v>42.42640687119286</v>
      </c>
      <c r="J67" s="4">
        <f t="shared" si="5"/>
        <v>37.712361663282543</v>
      </c>
      <c r="K67" s="4">
        <f t="shared" si="5"/>
        <v>33.941125496954285</v>
      </c>
      <c r="L67" s="4">
        <f t="shared" si="5"/>
        <v>28.284271247461902</v>
      </c>
      <c r="M67" s="4">
        <f t="shared" si="5"/>
        <v>24.243661069253061</v>
      </c>
      <c r="N67" s="4">
        <f t="shared" si="5"/>
        <v>21.21320343559643</v>
      </c>
      <c r="O67" s="4">
        <f t="shared" si="5"/>
        <v>18.856180831641272</v>
      </c>
      <c r="P67" s="5">
        <f t="shared" si="5"/>
        <v>16.970562748477143</v>
      </c>
    </row>
    <row r="68" spans="2:16" ht="15" x14ac:dyDescent="0.25">
      <c r="B68" s="35"/>
      <c r="C68" s="6">
        <v>7</v>
      </c>
      <c r="D68" s="101">
        <f>(C68/3*D$64^2)^0.5</f>
        <v>3055.0504633038936</v>
      </c>
      <c r="E68" s="51">
        <f t="shared" si="3"/>
        <v>91.651513899116793</v>
      </c>
      <c r="F68" s="4">
        <f t="shared" si="5"/>
        <v>73.321211119293451</v>
      </c>
      <c r="G68" s="4">
        <f t="shared" si="5"/>
        <v>61.101009266077874</v>
      </c>
      <c r="H68" s="4">
        <f t="shared" si="5"/>
        <v>52.372293656638178</v>
      </c>
      <c r="I68" s="4">
        <f t="shared" si="5"/>
        <v>45.825756949558397</v>
      </c>
      <c r="J68" s="4">
        <f t="shared" si="5"/>
        <v>40.734006177385247</v>
      </c>
      <c r="K68" s="4">
        <f t="shared" si="5"/>
        <v>36.660605559646726</v>
      </c>
      <c r="L68" s="4">
        <f t="shared" si="5"/>
        <v>30.550504633038937</v>
      </c>
      <c r="M68" s="4">
        <f t="shared" si="5"/>
        <v>26.186146828319089</v>
      </c>
      <c r="N68" s="4">
        <f t="shared" si="5"/>
        <v>22.912878474779198</v>
      </c>
      <c r="O68" s="4">
        <f t="shared" si="5"/>
        <v>20.367003088692623</v>
      </c>
      <c r="P68" s="5">
        <f t="shared" si="5"/>
        <v>18.330302779823363</v>
      </c>
    </row>
    <row r="69" spans="2:16" ht="15.75" thickBot="1" x14ac:dyDescent="0.3">
      <c r="B69" s="38"/>
      <c r="C69" s="9">
        <v>8</v>
      </c>
      <c r="D69" s="101">
        <f>(C69/3*D$64^2)^0.5</f>
        <v>3265.9863237109039</v>
      </c>
      <c r="E69" s="52">
        <f t="shared" si="3"/>
        <v>97.979589711327122</v>
      </c>
      <c r="F69" s="7">
        <f t="shared" si="5"/>
        <v>78.383671769061692</v>
      </c>
      <c r="G69" s="7">
        <f t="shared" si="5"/>
        <v>65.319726474218072</v>
      </c>
      <c r="H69" s="7">
        <f t="shared" si="5"/>
        <v>55.988336977901206</v>
      </c>
      <c r="I69" s="7">
        <f t="shared" si="5"/>
        <v>48.989794855663561</v>
      </c>
      <c r="J69" s="7">
        <f t="shared" si="5"/>
        <v>43.546484316145389</v>
      </c>
      <c r="K69" s="7">
        <f t="shared" si="5"/>
        <v>39.191835884530846</v>
      </c>
      <c r="L69" s="7">
        <f t="shared" si="5"/>
        <v>32.659863237109036</v>
      </c>
      <c r="M69" s="7">
        <f t="shared" si="5"/>
        <v>27.994168488950603</v>
      </c>
      <c r="N69" s="7">
        <f t="shared" si="5"/>
        <v>24.494897427831781</v>
      </c>
      <c r="O69" s="7">
        <f t="shared" si="5"/>
        <v>21.773242158072694</v>
      </c>
      <c r="P69" s="8">
        <f t="shared" si="5"/>
        <v>19.595917942265423</v>
      </c>
    </row>
    <row r="70" spans="2:16" ht="15" x14ac:dyDescent="0.25">
      <c r="B70" s="39"/>
      <c r="C70" s="64">
        <v>1</v>
      </c>
      <c r="D70" s="104">
        <f>(C70/3*D$72^2)^0.5</f>
        <v>1385.6406460551018</v>
      </c>
      <c r="E70" s="48">
        <f t="shared" ref="E70:E101" si="6">$D70*60/E$4/$N$3</f>
        <v>41.569219381653056</v>
      </c>
      <c r="F70" s="49">
        <f t="shared" si="5"/>
        <v>33.255375505322448</v>
      </c>
      <c r="G70" s="49">
        <f t="shared" si="5"/>
        <v>27.712812921102035</v>
      </c>
      <c r="H70" s="49">
        <f t="shared" si="5"/>
        <v>23.753839646658889</v>
      </c>
      <c r="I70" s="49">
        <f t="shared" si="5"/>
        <v>20.784609690826528</v>
      </c>
      <c r="J70" s="49">
        <f t="shared" si="5"/>
        <v>18.475208614068023</v>
      </c>
      <c r="K70" s="49">
        <f t="shared" si="5"/>
        <v>16.627687752661224</v>
      </c>
      <c r="L70" s="49">
        <f t="shared" si="5"/>
        <v>13.856406460551018</v>
      </c>
      <c r="M70" s="49">
        <f t="shared" si="5"/>
        <v>11.876919823329445</v>
      </c>
      <c r="N70" s="49">
        <f t="shared" si="5"/>
        <v>10.392304845413264</v>
      </c>
      <c r="O70" s="49">
        <f t="shared" si="5"/>
        <v>9.2376043070340117</v>
      </c>
      <c r="P70" s="50">
        <f t="shared" si="5"/>
        <v>8.3138438763306119</v>
      </c>
    </row>
    <row r="71" spans="2:16" ht="15" x14ac:dyDescent="0.25">
      <c r="B71" s="39"/>
      <c r="C71" s="6">
        <v>2</v>
      </c>
      <c r="D71" s="105">
        <f>(C71/3*D$72^2)^0.5</f>
        <v>1959.5917942265426</v>
      </c>
      <c r="E71" s="51">
        <f t="shared" si="6"/>
        <v>58.787753826796269</v>
      </c>
      <c r="F71" s="4">
        <f t="shared" ref="F71:P86" si="7">$D71*60/F$4/$N$3</f>
        <v>47.030203061437021</v>
      </c>
      <c r="G71" s="4">
        <f t="shared" si="7"/>
        <v>39.191835884530853</v>
      </c>
      <c r="H71" s="4">
        <f t="shared" si="7"/>
        <v>33.593002186740726</v>
      </c>
      <c r="I71" s="4">
        <f t="shared" si="7"/>
        <v>29.393876913398135</v>
      </c>
      <c r="J71" s="4">
        <f t="shared" si="7"/>
        <v>26.12789058968723</v>
      </c>
      <c r="K71" s="4">
        <f t="shared" si="7"/>
        <v>23.515101530718511</v>
      </c>
      <c r="L71" s="4">
        <f t="shared" si="7"/>
        <v>19.595917942265427</v>
      </c>
      <c r="M71" s="4">
        <f t="shared" si="7"/>
        <v>16.796501093370363</v>
      </c>
      <c r="N71" s="4">
        <f t="shared" si="7"/>
        <v>14.696938456699067</v>
      </c>
      <c r="O71" s="4">
        <f t="shared" si="7"/>
        <v>13.063945294843615</v>
      </c>
      <c r="P71" s="5">
        <f t="shared" si="7"/>
        <v>11.757550765359255</v>
      </c>
    </row>
    <row r="72" spans="2:16" ht="15" x14ac:dyDescent="0.25">
      <c r="B72" s="40" t="s">
        <v>17</v>
      </c>
      <c r="C72" s="6">
        <v>3</v>
      </c>
      <c r="D72" s="106">
        <v>2400</v>
      </c>
      <c r="E72" s="51">
        <f t="shared" si="6"/>
        <v>72</v>
      </c>
      <c r="F72" s="4">
        <f t="shared" si="7"/>
        <v>57.6</v>
      </c>
      <c r="G72" s="4">
        <f t="shared" si="7"/>
        <v>48</v>
      </c>
      <c r="H72" s="4">
        <f t="shared" si="7"/>
        <v>41.142857142857146</v>
      </c>
      <c r="I72" s="4">
        <f t="shared" si="7"/>
        <v>36</v>
      </c>
      <c r="J72" s="4">
        <f t="shared" si="7"/>
        <v>32</v>
      </c>
      <c r="K72" s="4">
        <f t="shared" si="7"/>
        <v>28.8</v>
      </c>
      <c r="L72" s="4">
        <f t="shared" si="7"/>
        <v>24</v>
      </c>
      <c r="M72" s="4">
        <f t="shared" si="7"/>
        <v>20.571428571428573</v>
      </c>
      <c r="N72" s="4">
        <f t="shared" si="7"/>
        <v>18</v>
      </c>
      <c r="O72" s="4">
        <f t="shared" si="7"/>
        <v>16</v>
      </c>
      <c r="P72" s="5">
        <f t="shared" si="7"/>
        <v>14.4</v>
      </c>
    </row>
    <row r="73" spans="2:16" ht="15" x14ac:dyDescent="0.25">
      <c r="B73" s="39"/>
      <c r="C73" s="6">
        <v>4</v>
      </c>
      <c r="D73" s="105">
        <f>(C73/3*D$72^2)^0.5</f>
        <v>2771.2812921102036</v>
      </c>
      <c r="E73" s="51">
        <f t="shared" si="6"/>
        <v>83.138438763306112</v>
      </c>
      <c r="F73" s="4">
        <f t="shared" si="7"/>
        <v>66.510751010644896</v>
      </c>
      <c r="G73" s="4">
        <f t="shared" si="7"/>
        <v>55.42562584220407</v>
      </c>
      <c r="H73" s="4">
        <f t="shared" si="7"/>
        <v>47.507679293317779</v>
      </c>
      <c r="I73" s="4">
        <f t="shared" si="7"/>
        <v>41.569219381653056</v>
      </c>
      <c r="J73" s="4">
        <f t="shared" si="7"/>
        <v>36.950417228136047</v>
      </c>
      <c r="K73" s="4">
        <f t="shared" si="7"/>
        <v>33.255375505322448</v>
      </c>
      <c r="L73" s="4">
        <f t="shared" si="7"/>
        <v>27.712812921102035</v>
      </c>
      <c r="M73" s="4">
        <f t="shared" si="7"/>
        <v>23.753839646658889</v>
      </c>
      <c r="N73" s="4">
        <f t="shared" si="7"/>
        <v>20.784609690826528</v>
      </c>
      <c r="O73" s="4">
        <f t="shared" si="7"/>
        <v>18.475208614068023</v>
      </c>
      <c r="P73" s="5">
        <f t="shared" si="7"/>
        <v>16.627687752661224</v>
      </c>
    </row>
    <row r="74" spans="2:16" ht="15" x14ac:dyDescent="0.25">
      <c r="B74" s="39" t="s">
        <v>11</v>
      </c>
      <c r="C74" s="6">
        <v>5</v>
      </c>
      <c r="D74" s="105">
        <f>(C74/3*D$72^2)^0.5</f>
        <v>3098.3866769659335</v>
      </c>
      <c r="E74" s="51">
        <f t="shared" si="6"/>
        <v>92.951600308978001</v>
      </c>
      <c r="F74" s="4">
        <f t="shared" si="7"/>
        <v>74.361280247182407</v>
      </c>
      <c r="G74" s="4">
        <f t="shared" si="7"/>
        <v>61.967733539318672</v>
      </c>
      <c r="H74" s="4">
        <f t="shared" si="7"/>
        <v>53.115200176558858</v>
      </c>
      <c r="I74" s="4">
        <f t="shared" si="7"/>
        <v>46.475800154489001</v>
      </c>
      <c r="J74" s="4">
        <f t="shared" si="7"/>
        <v>41.311822359545779</v>
      </c>
      <c r="K74" s="4">
        <f t="shared" si="7"/>
        <v>37.180640123591203</v>
      </c>
      <c r="L74" s="4">
        <f t="shared" si="7"/>
        <v>30.983866769659336</v>
      </c>
      <c r="M74" s="4">
        <f t="shared" si="7"/>
        <v>26.557600088279429</v>
      </c>
      <c r="N74" s="4">
        <f t="shared" si="7"/>
        <v>23.2379000772445</v>
      </c>
      <c r="O74" s="4">
        <f t="shared" si="7"/>
        <v>20.65591117977289</v>
      </c>
      <c r="P74" s="5">
        <f t="shared" si="7"/>
        <v>18.590320061795602</v>
      </c>
    </row>
    <row r="75" spans="2:16" ht="15" x14ac:dyDescent="0.25">
      <c r="B75" s="39"/>
      <c r="C75" s="6">
        <v>6</v>
      </c>
      <c r="D75" s="105">
        <f>(C75/3*D$72^2)^0.5</f>
        <v>3394.1125496954282</v>
      </c>
      <c r="E75" s="51">
        <f t="shared" si="6"/>
        <v>101.82337649086284</v>
      </c>
      <c r="F75" s="4">
        <f t="shared" si="7"/>
        <v>81.458701192690285</v>
      </c>
      <c r="G75" s="4">
        <f t="shared" si="7"/>
        <v>67.882250993908571</v>
      </c>
      <c r="H75" s="4">
        <f t="shared" si="7"/>
        <v>58.184786566207343</v>
      </c>
      <c r="I75" s="4">
        <f t="shared" si="7"/>
        <v>50.911688245431421</v>
      </c>
      <c r="J75" s="4">
        <f t="shared" si="7"/>
        <v>45.254833995939045</v>
      </c>
      <c r="K75" s="4">
        <f t="shared" si="7"/>
        <v>40.729350596345142</v>
      </c>
      <c r="L75" s="4">
        <f t="shared" si="7"/>
        <v>33.941125496954285</v>
      </c>
      <c r="M75" s="4">
        <f t="shared" si="7"/>
        <v>29.092393283103672</v>
      </c>
      <c r="N75" s="4">
        <f t="shared" si="7"/>
        <v>25.45584412271571</v>
      </c>
      <c r="O75" s="4">
        <f t="shared" si="7"/>
        <v>22.627416997969522</v>
      </c>
      <c r="P75" s="5">
        <f t="shared" si="7"/>
        <v>20.364675298172571</v>
      </c>
    </row>
    <row r="76" spans="2:16" ht="15" x14ac:dyDescent="0.25">
      <c r="B76" s="39"/>
      <c r="C76" s="6">
        <v>7</v>
      </c>
      <c r="D76" s="105">
        <f>(C76/3*D$72^2)^0.5</f>
        <v>3666.0605559646719</v>
      </c>
      <c r="E76" s="51">
        <f t="shared" si="6"/>
        <v>109.98181667894016</v>
      </c>
      <c r="F76" s="4">
        <f t="shared" si="7"/>
        <v>87.98545334315213</v>
      </c>
      <c r="G76" s="4">
        <f t="shared" si="7"/>
        <v>73.321211119293437</v>
      </c>
      <c r="H76" s="4">
        <f t="shared" si="7"/>
        <v>62.846752387965807</v>
      </c>
      <c r="I76" s="4">
        <f t="shared" si="7"/>
        <v>54.990908339470082</v>
      </c>
      <c r="J76" s="4">
        <f t="shared" si="7"/>
        <v>48.880807412862296</v>
      </c>
      <c r="K76" s="4">
        <f t="shared" si="7"/>
        <v>43.992726671576065</v>
      </c>
      <c r="L76" s="4">
        <f t="shared" si="7"/>
        <v>36.660605559646719</v>
      </c>
      <c r="M76" s="4">
        <f t="shared" si="7"/>
        <v>31.423376193982904</v>
      </c>
      <c r="N76" s="4">
        <f t="shared" si="7"/>
        <v>27.495454169735041</v>
      </c>
      <c r="O76" s="4">
        <f t="shared" si="7"/>
        <v>24.440403706431148</v>
      </c>
      <c r="P76" s="5">
        <f t="shared" si="7"/>
        <v>21.996363335788033</v>
      </c>
    </row>
    <row r="77" spans="2:16" ht="15.75" thickBot="1" x14ac:dyDescent="0.3">
      <c r="B77" s="41"/>
      <c r="C77" s="9">
        <v>8</v>
      </c>
      <c r="D77" s="107">
        <f>(C77/3*D$72^2)^0.5</f>
        <v>3919.1835884530851</v>
      </c>
      <c r="E77" s="52">
        <f t="shared" si="6"/>
        <v>117.57550765359254</v>
      </c>
      <c r="F77" s="7">
        <f t="shared" si="7"/>
        <v>94.060406122874042</v>
      </c>
      <c r="G77" s="7">
        <f t="shared" si="7"/>
        <v>78.383671769061706</v>
      </c>
      <c r="H77" s="7">
        <f t="shared" si="7"/>
        <v>67.186004373481452</v>
      </c>
      <c r="I77" s="7">
        <f t="shared" si="7"/>
        <v>58.787753826796269</v>
      </c>
      <c r="J77" s="7">
        <f t="shared" si="7"/>
        <v>52.255781179374459</v>
      </c>
      <c r="K77" s="7">
        <f t="shared" si="7"/>
        <v>47.030203061437021</v>
      </c>
      <c r="L77" s="7">
        <f t="shared" si="7"/>
        <v>39.191835884530853</v>
      </c>
      <c r="M77" s="7">
        <f t="shared" si="7"/>
        <v>33.593002186740726</v>
      </c>
      <c r="N77" s="7">
        <f t="shared" si="7"/>
        <v>29.393876913398135</v>
      </c>
      <c r="O77" s="7">
        <f t="shared" si="7"/>
        <v>26.12789058968723</v>
      </c>
      <c r="P77" s="8">
        <f t="shared" si="7"/>
        <v>23.515101530718511</v>
      </c>
    </row>
    <row r="78" spans="2:16" ht="15" x14ac:dyDescent="0.25">
      <c r="B78" s="42"/>
      <c r="C78" s="64">
        <v>1</v>
      </c>
      <c r="D78" s="101">
        <f>(C78/3*D$80^2)^0.5</f>
        <v>1847.5208614068024</v>
      </c>
      <c r="E78" s="48">
        <f t="shared" si="6"/>
        <v>55.42562584220407</v>
      </c>
      <c r="F78" s="49">
        <f t="shared" si="7"/>
        <v>44.340500673763252</v>
      </c>
      <c r="G78" s="49">
        <f t="shared" si="7"/>
        <v>36.950417228136047</v>
      </c>
      <c r="H78" s="49">
        <f t="shared" si="7"/>
        <v>31.671786195545181</v>
      </c>
      <c r="I78" s="49">
        <f t="shared" si="7"/>
        <v>27.712812921102035</v>
      </c>
      <c r="J78" s="49">
        <f t="shared" si="7"/>
        <v>24.63361148542403</v>
      </c>
      <c r="K78" s="49">
        <f t="shared" si="7"/>
        <v>22.170250336881626</v>
      </c>
      <c r="L78" s="49">
        <f t="shared" si="7"/>
        <v>18.475208614068023</v>
      </c>
      <c r="M78" s="49">
        <f t="shared" si="7"/>
        <v>15.83589309777259</v>
      </c>
      <c r="N78" s="49">
        <f t="shared" si="7"/>
        <v>13.856406460551018</v>
      </c>
      <c r="O78" s="49">
        <f t="shared" si="7"/>
        <v>12.316805742712015</v>
      </c>
      <c r="P78" s="50">
        <f t="shared" si="7"/>
        <v>11.085125168440813</v>
      </c>
    </row>
    <row r="79" spans="2:16" ht="15" x14ac:dyDescent="0.25">
      <c r="B79" s="42"/>
      <c r="C79" s="6">
        <v>2</v>
      </c>
      <c r="D79" s="101">
        <f>(C79/3*D$80^2)^0.5</f>
        <v>2612.7890589687231</v>
      </c>
      <c r="E79" s="51">
        <f t="shared" si="6"/>
        <v>78.383671769061692</v>
      </c>
      <c r="F79" s="4">
        <f t="shared" si="7"/>
        <v>62.706937415249357</v>
      </c>
      <c r="G79" s="4">
        <f t="shared" si="7"/>
        <v>52.255781179374459</v>
      </c>
      <c r="H79" s="4">
        <f t="shared" si="7"/>
        <v>44.790669582320973</v>
      </c>
      <c r="I79" s="4">
        <f t="shared" si="7"/>
        <v>39.191835884530846</v>
      </c>
      <c r="J79" s="4">
        <f t="shared" si="7"/>
        <v>34.837187452916311</v>
      </c>
      <c r="K79" s="4">
        <f t="shared" si="7"/>
        <v>31.353468707624678</v>
      </c>
      <c r="L79" s="4">
        <f t="shared" si="7"/>
        <v>26.12789058968723</v>
      </c>
      <c r="M79" s="4">
        <f t="shared" si="7"/>
        <v>22.395334791160487</v>
      </c>
      <c r="N79" s="4">
        <f t="shared" si="7"/>
        <v>19.595917942265423</v>
      </c>
      <c r="O79" s="4">
        <f t="shared" si="7"/>
        <v>17.418593726458155</v>
      </c>
      <c r="P79" s="5">
        <f t="shared" si="7"/>
        <v>15.676734353812339</v>
      </c>
    </row>
    <row r="80" spans="2:16" ht="15" x14ac:dyDescent="0.25">
      <c r="B80" s="43" t="s">
        <v>18</v>
      </c>
      <c r="C80" s="6">
        <v>3</v>
      </c>
      <c r="D80" s="56">
        <v>3200</v>
      </c>
      <c r="E80" s="51">
        <f t="shared" si="6"/>
        <v>96</v>
      </c>
      <c r="F80" s="4">
        <f t="shared" si="7"/>
        <v>76.8</v>
      </c>
      <c r="G80" s="4">
        <f t="shared" si="7"/>
        <v>64</v>
      </c>
      <c r="H80" s="4">
        <f t="shared" si="7"/>
        <v>54.857142857142854</v>
      </c>
      <c r="I80" s="4">
        <f t="shared" si="7"/>
        <v>48</v>
      </c>
      <c r="J80" s="4">
        <f t="shared" si="7"/>
        <v>42.666666666666671</v>
      </c>
      <c r="K80" s="4">
        <f t="shared" si="7"/>
        <v>38.4</v>
      </c>
      <c r="L80" s="4">
        <f t="shared" si="7"/>
        <v>32</v>
      </c>
      <c r="M80" s="4">
        <f t="shared" si="7"/>
        <v>27.428571428571427</v>
      </c>
      <c r="N80" s="4">
        <f t="shared" si="7"/>
        <v>24</v>
      </c>
      <c r="O80" s="4">
        <f t="shared" si="7"/>
        <v>21.333333333333336</v>
      </c>
      <c r="P80" s="5">
        <f t="shared" si="7"/>
        <v>19.2</v>
      </c>
    </row>
    <row r="81" spans="2:16" ht="15" x14ac:dyDescent="0.25">
      <c r="B81" s="42"/>
      <c r="C81" s="6">
        <v>4</v>
      </c>
      <c r="D81" s="101">
        <f>(C81/3*D$80^2)^0.5</f>
        <v>3695.0417228136048</v>
      </c>
      <c r="E81" s="51">
        <f t="shared" si="6"/>
        <v>110.85125168440814</v>
      </c>
      <c r="F81" s="4">
        <f t="shared" si="7"/>
        <v>88.681001347526504</v>
      </c>
      <c r="G81" s="4">
        <f t="shared" si="7"/>
        <v>73.900834456272094</v>
      </c>
      <c r="H81" s="4">
        <f t="shared" si="7"/>
        <v>63.343572391090362</v>
      </c>
      <c r="I81" s="4">
        <f t="shared" si="7"/>
        <v>55.42562584220407</v>
      </c>
      <c r="J81" s="4">
        <f t="shared" si="7"/>
        <v>49.26722297084806</v>
      </c>
      <c r="K81" s="4">
        <f t="shared" si="7"/>
        <v>44.340500673763252</v>
      </c>
      <c r="L81" s="4">
        <f t="shared" si="7"/>
        <v>36.950417228136047</v>
      </c>
      <c r="M81" s="4">
        <f t="shared" si="7"/>
        <v>31.671786195545181</v>
      </c>
      <c r="N81" s="4">
        <f t="shared" si="7"/>
        <v>27.712812921102035</v>
      </c>
      <c r="O81" s="4">
        <f t="shared" si="7"/>
        <v>24.63361148542403</v>
      </c>
      <c r="P81" s="5">
        <f t="shared" si="7"/>
        <v>22.170250336881626</v>
      </c>
    </row>
    <row r="82" spans="2:16" ht="15" x14ac:dyDescent="0.25">
      <c r="B82" s="42" t="s">
        <v>22</v>
      </c>
      <c r="C82" s="6">
        <v>5</v>
      </c>
      <c r="D82" s="101">
        <f>(C82/3*D$80^2)^0.5</f>
        <v>4131.1822359545786</v>
      </c>
      <c r="E82" s="51">
        <f t="shared" si="6"/>
        <v>123.93546707863736</v>
      </c>
      <c r="F82" s="4">
        <f t="shared" si="7"/>
        <v>99.14837366290989</v>
      </c>
      <c r="G82" s="4">
        <f t="shared" si="7"/>
        <v>82.623644719091573</v>
      </c>
      <c r="H82" s="4">
        <f t="shared" si="7"/>
        <v>70.820266902078487</v>
      </c>
      <c r="I82" s="4">
        <f t="shared" si="7"/>
        <v>61.967733539318679</v>
      </c>
      <c r="J82" s="4">
        <f t="shared" si="7"/>
        <v>55.082429812727717</v>
      </c>
      <c r="K82" s="4">
        <f t="shared" si="7"/>
        <v>49.574186831454945</v>
      </c>
      <c r="L82" s="4">
        <f t="shared" si="7"/>
        <v>41.311822359545786</v>
      </c>
      <c r="M82" s="4">
        <f t="shared" si="7"/>
        <v>35.410133451039243</v>
      </c>
      <c r="N82" s="4">
        <f t="shared" si="7"/>
        <v>30.98386676965934</v>
      </c>
      <c r="O82" s="4">
        <f t="shared" si="7"/>
        <v>27.541214906363859</v>
      </c>
      <c r="P82" s="5">
        <f t="shared" si="7"/>
        <v>24.787093415727472</v>
      </c>
    </row>
    <row r="83" spans="2:16" ht="15" x14ac:dyDescent="0.25">
      <c r="B83" s="42"/>
      <c r="C83" s="6">
        <v>6</v>
      </c>
      <c r="D83" s="101">
        <f>(C83/3*D$80^2)^0.5</f>
        <v>4525.4833995939043</v>
      </c>
      <c r="E83" s="51">
        <f t="shared" si="6"/>
        <v>135.76450198781711</v>
      </c>
      <c r="F83" s="4">
        <f t="shared" si="7"/>
        <v>108.61160159025368</v>
      </c>
      <c r="G83" s="4">
        <f t="shared" si="7"/>
        <v>90.509667991878075</v>
      </c>
      <c r="H83" s="4">
        <f t="shared" si="7"/>
        <v>77.579715421609777</v>
      </c>
      <c r="I83" s="4">
        <f t="shared" si="7"/>
        <v>67.882250993908556</v>
      </c>
      <c r="J83" s="4">
        <f t="shared" si="7"/>
        <v>60.339778661252048</v>
      </c>
      <c r="K83" s="4">
        <f t="shared" si="7"/>
        <v>54.305800795126842</v>
      </c>
      <c r="L83" s="4">
        <f t="shared" si="7"/>
        <v>45.254833995939038</v>
      </c>
      <c r="M83" s="4">
        <f t="shared" si="7"/>
        <v>38.789857710804888</v>
      </c>
      <c r="N83" s="4">
        <f t="shared" si="7"/>
        <v>33.941125496954278</v>
      </c>
      <c r="O83" s="4">
        <f t="shared" si="7"/>
        <v>30.169889330626024</v>
      </c>
      <c r="P83" s="5">
        <f t="shared" si="7"/>
        <v>27.152900397563421</v>
      </c>
    </row>
    <row r="84" spans="2:16" ht="15" x14ac:dyDescent="0.25">
      <c r="B84" s="42"/>
      <c r="C84" s="6">
        <v>7</v>
      </c>
      <c r="D84" s="101">
        <f>(C84/3*D$80^2)^0.5</f>
        <v>4888.0807412862296</v>
      </c>
      <c r="E84" s="51">
        <f t="shared" si="6"/>
        <v>146.64242223858687</v>
      </c>
      <c r="F84" s="4">
        <f t="shared" si="7"/>
        <v>117.31393779086949</v>
      </c>
      <c r="G84" s="4">
        <f t="shared" si="7"/>
        <v>97.761614825724592</v>
      </c>
      <c r="H84" s="4">
        <f t="shared" si="7"/>
        <v>83.795669850621067</v>
      </c>
      <c r="I84" s="4">
        <f t="shared" si="7"/>
        <v>73.321211119293437</v>
      </c>
      <c r="J84" s="4">
        <f t="shared" si="7"/>
        <v>65.174409883816395</v>
      </c>
      <c r="K84" s="4">
        <f t="shared" si="7"/>
        <v>58.656968895434744</v>
      </c>
      <c r="L84" s="4">
        <f t="shared" si="7"/>
        <v>48.880807412862296</v>
      </c>
      <c r="M84" s="4">
        <f t="shared" si="7"/>
        <v>41.897834925310534</v>
      </c>
      <c r="N84" s="4">
        <f t="shared" si="7"/>
        <v>36.660605559646719</v>
      </c>
      <c r="O84" s="4">
        <f t="shared" si="7"/>
        <v>32.587204941908197</v>
      </c>
      <c r="P84" s="5">
        <f t="shared" si="7"/>
        <v>29.328484447717372</v>
      </c>
    </row>
    <row r="85" spans="2:16" ht="15.75" thickBot="1" x14ac:dyDescent="0.3">
      <c r="B85" s="44"/>
      <c r="C85" s="9">
        <v>8</v>
      </c>
      <c r="D85" s="101">
        <f>(C85/3*D$80^2)^0.5</f>
        <v>5225.5781179374462</v>
      </c>
      <c r="E85" s="52">
        <f t="shared" si="6"/>
        <v>156.76734353812338</v>
      </c>
      <c r="F85" s="7">
        <f t="shared" si="7"/>
        <v>125.41387483049871</v>
      </c>
      <c r="G85" s="7">
        <f t="shared" si="7"/>
        <v>104.51156235874892</v>
      </c>
      <c r="H85" s="7">
        <f t="shared" si="7"/>
        <v>89.581339164641946</v>
      </c>
      <c r="I85" s="7">
        <f t="shared" si="7"/>
        <v>78.383671769061692</v>
      </c>
      <c r="J85" s="7">
        <f t="shared" si="7"/>
        <v>69.674374905832622</v>
      </c>
      <c r="K85" s="7">
        <f t="shared" si="7"/>
        <v>62.706937415249357</v>
      </c>
      <c r="L85" s="7">
        <f t="shared" si="7"/>
        <v>52.255781179374459</v>
      </c>
      <c r="M85" s="7">
        <f t="shared" si="7"/>
        <v>44.790669582320973</v>
      </c>
      <c r="N85" s="7">
        <f t="shared" si="7"/>
        <v>39.191835884530846</v>
      </c>
      <c r="O85" s="7">
        <f t="shared" si="7"/>
        <v>34.837187452916311</v>
      </c>
      <c r="P85" s="8">
        <f t="shared" si="7"/>
        <v>31.353468707624678</v>
      </c>
    </row>
    <row r="86" spans="2:16" ht="15" x14ac:dyDescent="0.25">
      <c r="B86" s="45"/>
      <c r="C86" s="64">
        <v>1</v>
      </c>
      <c r="D86" s="104">
        <f>(C86/3*D$88^2)^0.5</f>
        <v>2309.4010767585028</v>
      </c>
      <c r="E86" s="48">
        <f t="shared" si="6"/>
        <v>69.282032302755084</v>
      </c>
      <c r="F86" s="49">
        <f t="shared" si="7"/>
        <v>55.425625842204063</v>
      </c>
      <c r="G86" s="49">
        <f t="shared" si="7"/>
        <v>46.188021535170058</v>
      </c>
      <c r="H86" s="49">
        <f t="shared" si="7"/>
        <v>39.589732744431473</v>
      </c>
      <c r="I86" s="49">
        <f t="shared" si="7"/>
        <v>34.641016151377542</v>
      </c>
      <c r="J86" s="49">
        <f t="shared" si="7"/>
        <v>30.792014356780033</v>
      </c>
      <c r="K86" s="49">
        <f t="shared" si="7"/>
        <v>27.712812921102032</v>
      </c>
      <c r="L86" s="49">
        <f t="shared" si="7"/>
        <v>23.094010767585029</v>
      </c>
      <c r="M86" s="49">
        <f t="shared" si="7"/>
        <v>19.794866372215736</v>
      </c>
      <c r="N86" s="49">
        <f t="shared" si="7"/>
        <v>17.320508075688771</v>
      </c>
      <c r="O86" s="49">
        <f t="shared" si="7"/>
        <v>15.396007178390017</v>
      </c>
      <c r="P86" s="50">
        <f t="shared" si="7"/>
        <v>13.856406460551016</v>
      </c>
    </row>
    <row r="87" spans="2:16" ht="15" x14ac:dyDescent="0.25">
      <c r="B87" s="45"/>
      <c r="C87" s="6">
        <v>2</v>
      </c>
      <c r="D87" s="105">
        <f>(C87/3*D$88^2)^0.5</f>
        <v>3265.9863237109039</v>
      </c>
      <c r="E87" s="51">
        <f t="shared" si="6"/>
        <v>97.979589711327122</v>
      </c>
      <c r="F87" s="4">
        <f t="shared" ref="F87:P102" si="8">$D87*60/F$4/$N$3</f>
        <v>78.383671769061692</v>
      </c>
      <c r="G87" s="4">
        <f t="shared" si="8"/>
        <v>65.319726474218072</v>
      </c>
      <c r="H87" s="4">
        <f t="shared" si="8"/>
        <v>55.988336977901206</v>
      </c>
      <c r="I87" s="4">
        <f t="shared" si="8"/>
        <v>48.989794855663561</v>
      </c>
      <c r="J87" s="4">
        <f t="shared" si="8"/>
        <v>43.546484316145389</v>
      </c>
      <c r="K87" s="4">
        <f t="shared" si="8"/>
        <v>39.191835884530846</v>
      </c>
      <c r="L87" s="4">
        <f t="shared" si="8"/>
        <v>32.659863237109036</v>
      </c>
      <c r="M87" s="4">
        <f t="shared" si="8"/>
        <v>27.994168488950603</v>
      </c>
      <c r="N87" s="4">
        <f t="shared" si="8"/>
        <v>24.494897427831781</v>
      </c>
      <c r="O87" s="4">
        <f t="shared" si="8"/>
        <v>21.773242158072694</v>
      </c>
      <c r="P87" s="5">
        <f t="shared" si="8"/>
        <v>19.595917942265423</v>
      </c>
    </row>
    <row r="88" spans="2:16" ht="15" x14ac:dyDescent="0.25">
      <c r="B88" s="46" t="s">
        <v>26</v>
      </c>
      <c r="C88" s="6">
        <v>3</v>
      </c>
      <c r="D88" s="106">
        <v>4000</v>
      </c>
      <c r="E88" s="51">
        <f t="shared" si="6"/>
        <v>120</v>
      </c>
      <c r="F88" s="4">
        <f t="shared" si="8"/>
        <v>96</v>
      </c>
      <c r="G88" s="4">
        <f t="shared" si="8"/>
        <v>80</v>
      </c>
      <c r="H88" s="4">
        <f t="shared" si="8"/>
        <v>68.571428571428569</v>
      </c>
      <c r="I88" s="4">
        <f t="shared" si="8"/>
        <v>60</v>
      </c>
      <c r="J88" s="4">
        <f t="shared" si="8"/>
        <v>53.333333333333329</v>
      </c>
      <c r="K88" s="4">
        <f t="shared" si="8"/>
        <v>48</v>
      </c>
      <c r="L88" s="4">
        <f t="shared" si="8"/>
        <v>40</v>
      </c>
      <c r="M88" s="4">
        <f t="shared" si="8"/>
        <v>34.285714285714285</v>
      </c>
      <c r="N88" s="4">
        <f t="shared" si="8"/>
        <v>30</v>
      </c>
      <c r="O88" s="4">
        <f t="shared" si="8"/>
        <v>26.666666666666664</v>
      </c>
      <c r="P88" s="5">
        <f t="shared" si="8"/>
        <v>24</v>
      </c>
    </row>
    <row r="89" spans="2:16" ht="15" x14ac:dyDescent="0.25">
      <c r="B89" s="45"/>
      <c r="C89" s="6">
        <v>4</v>
      </c>
      <c r="D89" s="105">
        <f>(C89/3*D$88^2)^0.5</f>
        <v>4618.8021535170055</v>
      </c>
      <c r="E89" s="51">
        <f t="shared" si="6"/>
        <v>138.56406460551017</v>
      </c>
      <c r="F89" s="4">
        <f t="shared" si="8"/>
        <v>110.85125168440813</v>
      </c>
      <c r="G89" s="4">
        <f t="shared" si="8"/>
        <v>92.376043070340117</v>
      </c>
      <c r="H89" s="4">
        <f t="shared" si="8"/>
        <v>79.179465488862945</v>
      </c>
      <c r="I89" s="4">
        <f t="shared" si="8"/>
        <v>69.282032302755084</v>
      </c>
      <c r="J89" s="4">
        <f t="shared" si="8"/>
        <v>61.584028713560066</v>
      </c>
      <c r="K89" s="4">
        <f t="shared" si="8"/>
        <v>55.425625842204063</v>
      </c>
      <c r="L89" s="4">
        <f t="shared" si="8"/>
        <v>46.188021535170058</v>
      </c>
      <c r="M89" s="4">
        <f t="shared" si="8"/>
        <v>39.589732744431473</v>
      </c>
      <c r="N89" s="4">
        <f t="shared" si="8"/>
        <v>34.641016151377542</v>
      </c>
      <c r="O89" s="4">
        <f t="shared" si="8"/>
        <v>30.792014356780033</v>
      </c>
      <c r="P89" s="5">
        <f t="shared" si="8"/>
        <v>27.712812921102032</v>
      </c>
    </row>
    <row r="90" spans="2:16" ht="15" x14ac:dyDescent="0.25">
      <c r="B90" s="45" t="s">
        <v>27</v>
      </c>
      <c r="C90" s="6">
        <v>5</v>
      </c>
      <c r="D90" s="105">
        <f>(C90/3*D$88^2)^0.5</f>
        <v>5163.9777949432228</v>
      </c>
      <c r="E90" s="51">
        <f t="shared" si="6"/>
        <v>154.9193338482967</v>
      </c>
      <c r="F90" s="4">
        <f t="shared" si="8"/>
        <v>123.93546707863736</v>
      </c>
      <c r="G90" s="4">
        <f t="shared" si="8"/>
        <v>103.27955589886446</v>
      </c>
      <c r="H90" s="4">
        <f t="shared" si="8"/>
        <v>88.525333627598101</v>
      </c>
      <c r="I90" s="4">
        <f t="shared" si="8"/>
        <v>77.459666924148351</v>
      </c>
      <c r="J90" s="4">
        <f t="shared" si="8"/>
        <v>68.853037265909649</v>
      </c>
      <c r="K90" s="4">
        <f t="shared" si="8"/>
        <v>61.967733539318679</v>
      </c>
      <c r="L90" s="4">
        <f t="shared" si="8"/>
        <v>51.639777949432229</v>
      </c>
      <c r="M90" s="4">
        <f t="shared" si="8"/>
        <v>44.262666813799051</v>
      </c>
      <c r="N90" s="4">
        <f t="shared" si="8"/>
        <v>38.729833462074176</v>
      </c>
      <c r="O90" s="4">
        <f t="shared" si="8"/>
        <v>34.426518632954824</v>
      </c>
      <c r="P90" s="5">
        <f t="shared" si="8"/>
        <v>30.98386676965934</v>
      </c>
    </row>
    <row r="91" spans="2:16" ht="15" x14ac:dyDescent="0.25">
      <c r="B91" s="45"/>
      <c r="C91" s="6">
        <v>6</v>
      </c>
      <c r="D91" s="105">
        <f>(C91/3*D$88^2)^0.5</f>
        <v>5656.8542494923804</v>
      </c>
      <c r="E91" s="51">
        <f t="shared" si="6"/>
        <v>169.70562748477144</v>
      </c>
      <c r="F91" s="4">
        <f t="shared" si="8"/>
        <v>135.76450198781714</v>
      </c>
      <c r="G91" s="4">
        <f t="shared" si="8"/>
        <v>113.13708498984761</v>
      </c>
      <c r="H91" s="4">
        <f t="shared" si="8"/>
        <v>96.974644277012246</v>
      </c>
      <c r="I91" s="4">
        <f t="shared" si="8"/>
        <v>84.85281374238572</v>
      </c>
      <c r="J91" s="4">
        <f t="shared" si="8"/>
        <v>75.424723326565086</v>
      </c>
      <c r="K91" s="4">
        <f t="shared" si="8"/>
        <v>67.882250993908571</v>
      </c>
      <c r="L91" s="4">
        <f t="shared" si="8"/>
        <v>56.568542494923804</v>
      </c>
      <c r="M91" s="4">
        <f t="shared" si="8"/>
        <v>48.487322138506123</v>
      </c>
      <c r="N91" s="4">
        <f t="shared" si="8"/>
        <v>42.42640687119286</v>
      </c>
      <c r="O91" s="4">
        <f t="shared" si="8"/>
        <v>37.712361663282543</v>
      </c>
      <c r="P91" s="5">
        <f t="shared" si="8"/>
        <v>33.941125496954285</v>
      </c>
    </row>
    <row r="92" spans="2:16" ht="15" x14ac:dyDescent="0.25">
      <c r="B92" s="45"/>
      <c r="C92" s="6">
        <v>7</v>
      </c>
      <c r="D92" s="105">
        <f>(C92/3*D$88^2)^0.5</f>
        <v>6110.1009266077872</v>
      </c>
      <c r="E92" s="51">
        <f t="shared" si="6"/>
        <v>183.30302779823359</v>
      </c>
      <c r="F92" s="4">
        <f t="shared" si="8"/>
        <v>146.6424222385869</v>
      </c>
      <c r="G92" s="4">
        <f t="shared" si="8"/>
        <v>122.20201853215575</v>
      </c>
      <c r="H92" s="4">
        <f t="shared" si="8"/>
        <v>104.74458731327636</v>
      </c>
      <c r="I92" s="4">
        <f t="shared" si="8"/>
        <v>91.651513899116793</v>
      </c>
      <c r="J92" s="4">
        <f t="shared" si="8"/>
        <v>81.468012354770494</v>
      </c>
      <c r="K92" s="4">
        <f t="shared" si="8"/>
        <v>73.321211119293451</v>
      </c>
      <c r="L92" s="4">
        <f t="shared" si="8"/>
        <v>61.101009266077874</v>
      </c>
      <c r="M92" s="4">
        <f t="shared" si="8"/>
        <v>52.372293656638178</v>
      </c>
      <c r="N92" s="4">
        <f t="shared" si="8"/>
        <v>45.825756949558397</v>
      </c>
      <c r="O92" s="4">
        <f t="shared" si="8"/>
        <v>40.734006177385247</v>
      </c>
      <c r="P92" s="5">
        <f t="shared" si="8"/>
        <v>36.660605559646726</v>
      </c>
    </row>
    <row r="93" spans="2:16" ht="15.75" thickBot="1" x14ac:dyDescent="0.3">
      <c r="B93" s="47"/>
      <c r="C93" s="9">
        <v>8</v>
      </c>
      <c r="D93" s="107">
        <f>(C93/3*D$88^2)^0.5</f>
        <v>6531.9726474218078</v>
      </c>
      <c r="E93" s="52">
        <f t="shared" si="6"/>
        <v>195.95917942265424</v>
      </c>
      <c r="F93" s="7">
        <f t="shared" si="8"/>
        <v>156.76734353812338</v>
      </c>
      <c r="G93" s="7">
        <f t="shared" si="8"/>
        <v>130.63945294843614</v>
      </c>
      <c r="H93" s="7">
        <f t="shared" si="8"/>
        <v>111.97667395580241</v>
      </c>
      <c r="I93" s="7">
        <f t="shared" si="8"/>
        <v>97.979589711327122</v>
      </c>
      <c r="J93" s="7">
        <f t="shared" si="8"/>
        <v>87.092968632290777</v>
      </c>
      <c r="K93" s="7">
        <f t="shared" si="8"/>
        <v>78.383671769061692</v>
      </c>
      <c r="L93" s="7">
        <f t="shared" si="8"/>
        <v>65.319726474218072</v>
      </c>
      <c r="M93" s="7">
        <f t="shared" si="8"/>
        <v>55.988336977901206</v>
      </c>
      <c r="N93" s="7">
        <f t="shared" si="8"/>
        <v>48.989794855663561</v>
      </c>
      <c r="O93" s="7">
        <f t="shared" si="8"/>
        <v>43.546484316145389</v>
      </c>
      <c r="P93" s="8">
        <f t="shared" si="8"/>
        <v>39.191835884530846</v>
      </c>
    </row>
    <row r="94" spans="2:16" ht="15" x14ac:dyDescent="0.25">
      <c r="B94" s="90"/>
      <c r="C94" s="64">
        <v>1</v>
      </c>
      <c r="D94" s="101">
        <f>(C94/3*D$96^2)^0.5</f>
        <v>2771.2812921102036</v>
      </c>
      <c r="E94" s="48">
        <f t="shared" si="6"/>
        <v>83.138438763306112</v>
      </c>
      <c r="F94" s="49">
        <f t="shared" si="8"/>
        <v>66.510751010644896</v>
      </c>
      <c r="G94" s="49">
        <f t="shared" si="8"/>
        <v>55.42562584220407</v>
      </c>
      <c r="H94" s="49">
        <f t="shared" si="8"/>
        <v>47.507679293317779</v>
      </c>
      <c r="I94" s="49">
        <f t="shared" si="8"/>
        <v>41.569219381653056</v>
      </c>
      <c r="J94" s="49">
        <f t="shared" si="8"/>
        <v>36.950417228136047</v>
      </c>
      <c r="K94" s="49">
        <f t="shared" si="8"/>
        <v>33.255375505322448</v>
      </c>
      <c r="L94" s="49">
        <f t="shared" si="8"/>
        <v>27.712812921102035</v>
      </c>
      <c r="M94" s="49">
        <f t="shared" si="8"/>
        <v>23.753839646658889</v>
      </c>
      <c r="N94" s="49">
        <f t="shared" si="8"/>
        <v>20.784609690826528</v>
      </c>
      <c r="O94" s="49">
        <f t="shared" si="8"/>
        <v>18.475208614068023</v>
      </c>
      <c r="P94" s="50">
        <f t="shared" si="8"/>
        <v>16.627687752661224</v>
      </c>
    </row>
    <row r="95" spans="2:16" ht="15" x14ac:dyDescent="0.25">
      <c r="B95" s="90"/>
      <c r="C95" s="6">
        <v>2</v>
      </c>
      <c r="D95" s="101">
        <f>(C95/3*D$96^2)^0.5</f>
        <v>3919.1835884530851</v>
      </c>
      <c r="E95" s="51">
        <f t="shared" si="6"/>
        <v>117.57550765359254</v>
      </c>
      <c r="F95" s="4">
        <f t="shared" si="8"/>
        <v>94.060406122874042</v>
      </c>
      <c r="G95" s="4">
        <f t="shared" si="8"/>
        <v>78.383671769061706</v>
      </c>
      <c r="H95" s="4">
        <f t="shared" si="8"/>
        <v>67.186004373481452</v>
      </c>
      <c r="I95" s="4">
        <f t="shared" si="8"/>
        <v>58.787753826796269</v>
      </c>
      <c r="J95" s="4">
        <f t="shared" si="8"/>
        <v>52.255781179374459</v>
      </c>
      <c r="K95" s="4">
        <f t="shared" si="8"/>
        <v>47.030203061437021</v>
      </c>
      <c r="L95" s="4">
        <f t="shared" si="8"/>
        <v>39.191835884530853</v>
      </c>
      <c r="M95" s="4">
        <f t="shared" si="8"/>
        <v>33.593002186740726</v>
      </c>
      <c r="N95" s="4">
        <f t="shared" si="8"/>
        <v>29.393876913398135</v>
      </c>
      <c r="O95" s="4">
        <f t="shared" si="8"/>
        <v>26.12789058968723</v>
      </c>
      <c r="P95" s="5">
        <f t="shared" si="8"/>
        <v>23.515101530718511</v>
      </c>
    </row>
    <row r="96" spans="2:16" ht="15" x14ac:dyDescent="0.25">
      <c r="B96" s="92">
        <v>1.2</v>
      </c>
      <c r="C96" s="6">
        <v>3</v>
      </c>
      <c r="D96" s="56">
        <v>4800</v>
      </c>
      <c r="E96" s="51">
        <f t="shared" si="6"/>
        <v>144</v>
      </c>
      <c r="F96" s="4">
        <f t="shared" si="8"/>
        <v>115.2</v>
      </c>
      <c r="G96" s="4">
        <f t="shared" si="8"/>
        <v>96</v>
      </c>
      <c r="H96" s="4">
        <f t="shared" si="8"/>
        <v>82.285714285714292</v>
      </c>
      <c r="I96" s="4">
        <f t="shared" si="8"/>
        <v>72</v>
      </c>
      <c r="J96" s="4">
        <f t="shared" si="8"/>
        <v>64</v>
      </c>
      <c r="K96" s="4">
        <f t="shared" si="8"/>
        <v>57.6</v>
      </c>
      <c r="L96" s="4">
        <f t="shared" si="8"/>
        <v>48</v>
      </c>
      <c r="M96" s="4">
        <f t="shared" si="8"/>
        <v>41.142857142857146</v>
      </c>
      <c r="N96" s="4">
        <f t="shared" si="8"/>
        <v>36</v>
      </c>
      <c r="O96" s="4">
        <f t="shared" si="8"/>
        <v>32</v>
      </c>
      <c r="P96" s="5">
        <f t="shared" si="8"/>
        <v>28.8</v>
      </c>
    </row>
    <row r="97" spans="2:16" ht="15" x14ac:dyDescent="0.25">
      <c r="B97" s="90"/>
      <c r="C97" s="6">
        <v>4</v>
      </c>
      <c r="D97" s="101">
        <f>(C97/3*D$96^2)^0.5</f>
        <v>5542.5625842204072</v>
      </c>
      <c r="E97" s="51">
        <f t="shared" si="6"/>
        <v>166.27687752661222</v>
      </c>
      <c r="F97" s="4">
        <f t="shared" si="8"/>
        <v>133.02150202128979</v>
      </c>
      <c r="G97" s="4">
        <f t="shared" si="8"/>
        <v>110.85125168440814</v>
      </c>
      <c r="H97" s="4">
        <f t="shared" si="8"/>
        <v>95.015358586635557</v>
      </c>
      <c r="I97" s="4">
        <f t="shared" si="8"/>
        <v>83.138438763306112</v>
      </c>
      <c r="J97" s="4">
        <f t="shared" si="8"/>
        <v>73.900834456272094</v>
      </c>
      <c r="K97" s="4">
        <f t="shared" si="8"/>
        <v>66.510751010644896</v>
      </c>
      <c r="L97" s="4">
        <f t="shared" si="8"/>
        <v>55.42562584220407</v>
      </c>
      <c r="M97" s="4">
        <f t="shared" si="8"/>
        <v>47.507679293317779</v>
      </c>
      <c r="N97" s="4">
        <f t="shared" si="8"/>
        <v>41.569219381653056</v>
      </c>
      <c r="O97" s="4">
        <f t="shared" si="8"/>
        <v>36.950417228136047</v>
      </c>
      <c r="P97" s="5">
        <f t="shared" si="8"/>
        <v>33.255375505322448</v>
      </c>
    </row>
    <row r="98" spans="2:16" ht="15" x14ac:dyDescent="0.25">
      <c r="B98" s="93" t="s">
        <v>9</v>
      </c>
      <c r="C98" s="6">
        <v>5</v>
      </c>
      <c r="D98" s="101">
        <f>(C98/3*D$96^2)^0.5</f>
        <v>6196.773353931867</v>
      </c>
      <c r="E98" s="51">
        <f t="shared" si="6"/>
        <v>185.903200617956</v>
      </c>
      <c r="F98" s="4">
        <f t="shared" si="8"/>
        <v>148.72256049436481</v>
      </c>
      <c r="G98" s="4">
        <f t="shared" si="8"/>
        <v>123.93546707863734</v>
      </c>
      <c r="H98" s="4">
        <f t="shared" si="8"/>
        <v>106.23040035311772</v>
      </c>
      <c r="I98" s="4">
        <f t="shared" si="8"/>
        <v>92.951600308978001</v>
      </c>
      <c r="J98" s="4">
        <f t="shared" si="8"/>
        <v>82.623644719091558</v>
      </c>
      <c r="K98" s="4">
        <f t="shared" si="8"/>
        <v>74.361280247182407</v>
      </c>
      <c r="L98" s="4">
        <f t="shared" si="8"/>
        <v>61.967733539318672</v>
      </c>
      <c r="M98" s="4">
        <f t="shared" si="8"/>
        <v>53.115200176558858</v>
      </c>
      <c r="N98" s="4">
        <f t="shared" si="8"/>
        <v>46.475800154489001</v>
      </c>
      <c r="O98" s="4">
        <f t="shared" si="8"/>
        <v>41.311822359545779</v>
      </c>
      <c r="P98" s="5">
        <f t="shared" si="8"/>
        <v>37.180640123591203</v>
      </c>
    </row>
    <row r="99" spans="2:16" ht="15" x14ac:dyDescent="0.25">
      <c r="B99" s="90"/>
      <c r="C99" s="6">
        <v>6</v>
      </c>
      <c r="D99" s="101">
        <f>(C99/3*D$96^2)^0.5</f>
        <v>6788.2250993908565</v>
      </c>
      <c r="E99" s="51">
        <f t="shared" si="6"/>
        <v>203.64675298172568</v>
      </c>
      <c r="F99" s="4">
        <f t="shared" si="8"/>
        <v>162.91740238538057</v>
      </c>
      <c r="G99" s="4">
        <f t="shared" si="8"/>
        <v>135.76450198781714</v>
      </c>
      <c r="H99" s="4">
        <f t="shared" si="8"/>
        <v>116.36957313241469</v>
      </c>
      <c r="I99" s="4">
        <f t="shared" si="8"/>
        <v>101.82337649086284</v>
      </c>
      <c r="J99" s="4">
        <f t="shared" si="8"/>
        <v>90.509667991878089</v>
      </c>
      <c r="K99" s="4">
        <f t="shared" si="8"/>
        <v>81.458701192690285</v>
      </c>
      <c r="L99" s="4">
        <f t="shared" si="8"/>
        <v>67.882250993908571</v>
      </c>
      <c r="M99" s="4">
        <f t="shared" si="8"/>
        <v>58.184786566207343</v>
      </c>
      <c r="N99" s="4">
        <f t="shared" si="8"/>
        <v>50.911688245431421</v>
      </c>
      <c r="O99" s="4">
        <f t="shared" si="8"/>
        <v>45.254833995939045</v>
      </c>
      <c r="P99" s="5">
        <f t="shared" si="8"/>
        <v>40.729350596345142</v>
      </c>
    </row>
    <row r="100" spans="2:16" ht="15" x14ac:dyDescent="0.25">
      <c r="B100" s="90"/>
      <c r="C100" s="6">
        <v>7</v>
      </c>
      <c r="D100" s="101">
        <f>(C100/3*D$96^2)^0.5</f>
        <v>7332.1211119293439</v>
      </c>
      <c r="E100" s="51">
        <f t="shared" si="6"/>
        <v>219.96363335788033</v>
      </c>
      <c r="F100" s="4">
        <f t="shared" si="8"/>
        <v>175.97090668630426</v>
      </c>
      <c r="G100" s="4">
        <f t="shared" si="8"/>
        <v>146.64242223858687</v>
      </c>
      <c r="H100" s="4">
        <f t="shared" si="8"/>
        <v>125.69350477593161</v>
      </c>
      <c r="I100" s="4">
        <f t="shared" si="8"/>
        <v>109.98181667894016</v>
      </c>
      <c r="J100" s="4">
        <f t="shared" si="8"/>
        <v>97.761614825724592</v>
      </c>
      <c r="K100" s="4">
        <f t="shared" si="8"/>
        <v>87.98545334315213</v>
      </c>
      <c r="L100" s="4">
        <f t="shared" si="8"/>
        <v>73.321211119293437</v>
      </c>
      <c r="M100" s="4">
        <f t="shared" si="8"/>
        <v>62.846752387965807</v>
      </c>
      <c r="N100" s="4">
        <f t="shared" si="8"/>
        <v>54.990908339470082</v>
      </c>
      <c r="O100" s="4">
        <f t="shared" si="8"/>
        <v>48.880807412862296</v>
      </c>
      <c r="P100" s="5">
        <f t="shared" si="8"/>
        <v>43.992726671576065</v>
      </c>
    </row>
    <row r="101" spans="2:16" ht="15.75" thickBot="1" x14ac:dyDescent="0.3">
      <c r="B101" s="91"/>
      <c r="C101" s="9">
        <v>8</v>
      </c>
      <c r="D101" s="101">
        <f>(C101/3*D$96^2)^0.5</f>
        <v>7838.3671769061702</v>
      </c>
      <c r="E101" s="52">
        <f t="shared" si="6"/>
        <v>235.15101530718508</v>
      </c>
      <c r="F101" s="7">
        <f t="shared" si="8"/>
        <v>188.12081224574808</v>
      </c>
      <c r="G101" s="7">
        <f t="shared" si="8"/>
        <v>156.76734353812341</v>
      </c>
      <c r="H101" s="7">
        <f t="shared" si="8"/>
        <v>134.3720087469629</v>
      </c>
      <c r="I101" s="7">
        <f t="shared" si="8"/>
        <v>117.57550765359254</v>
      </c>
      <c r="J101" s="7">
        <f t="shared" si="8"/>
        <v>104.51156235874892</v>
      </c>
      <c r="K101" s="7">
        <f t="shared" si="8"/>
        <v>94.060406122874042</v>
      </c>
      <c r="L101" s="7">
        <f t="shared" si="8"/>
        <v>78.383671769061706</v>
      </c>
      <c r="M101" s="7">
        <f t="shared" si="8"/>
        <v>67.186004373481452</v>
      </c>
      <c r="N101" s="7">
        <f t="shared" si="8"/>
        <v>58.787753826796269</v>
      </c>
      <c r="O101" s="7">
        <f t="shared" si="8"/>
        <v>52.255781179374459</v>
      </c>
      <c r="P101" s="8">
        <f t="shared" si="8"/>
        <v>47.030203061437021</v>
      </c>
    </row>
    <row r="102" spans="2:16" ht="15" x14ac:dyDescent="0.25">
      <c r="B102" s="86"/>
      <c r="C102" s="64">
        <v>1</v>
      </c>
      <c r="D102" s="104">
        <f>(C102/3*D$104^2)^0.5</f>
        <v>2886.7513459481288</v>
      </c>
      <c r="E102" s="48">
        <f t="shared" ref="E102:E109" si="9">$D102*60/E$4/$N$3</f>
        <v>86.602540378443862</v>
      </c>
      <c r="F102" s="49">
        <f t="shared" si="8"/>
        <v>69.282032302755098</v>
      </c>
      <c r="G102" s="49">
        <f t="shared" si="8"/>
        <v>57.735026918962575</v>
      </c>
      <c r="H102" s="49">
        <f t="shared" si="8"/>
        <v>49.487165930539348</v>
      </c>
      <c r="I102" s="49">
        <f t="shared" si="8"/>
        <v>43.301270189221931</v>
      </c>
      <c r="J102" s="49">
        <f t="shared" si="8"/>
        <v>38.490017945975048</v>
      </c>
      <c r="K102" s="49">
        <f t="shared" si="8"/>
        <v>34.641016151377549</v>
      </c>
      <c r="L102" s="49">
        <f t="shared" si="8"/>
        <v>28.867513459481287</v>
      </c>
      <c r="M102" s="49">
        <f t="shared" si="8"/>
        <v>24.743582965269674</v>
      </c>
      <c r="N102" s="49">
        <f t="shared" si="8"/>
        <v>21.650635094610966</v>
      </c>
      <c r="O102" s="49">
        <f t="shared" si="8"/>
        <v>19.245008972987524</v>
      </c>
      <c r="P102" s="50">
        <f t="shared" si="8"/>
        <v>17.320508075688775</v>
      </c>
    </row>
    <row r="103" spans="2:16" ht="15" x14ac:dyDescent="0.25">
      <c r="B103" s="86"/>
      <c r="C103" s="6">
        <v>2</v>
      </c>
      <c r="D103" s="105">
        <f>(C103/3*D$104^2)^0.5</f>
        <v>4082.4829046386299</v>
      </c>
      <c r="E103" s="51">
        <f t="shared" si="9"/>
        <v>122.4744871391589</v>
      </c>
      <c r="F103" s="4">
        <f t="shared" ref="F103:P109" si="10">$D103*60/F$4/$N$3</f>
        <v>97.979589711327122</v>
      </c>
      <c r="G103" s="4">
        <f t="shared" si="10"/>
        <v>81.649658092772597</v>
      </c>
      <c r="H103" s="4">
        <f t="shared" si="10"/>
        <v>69.985421222376502</v>
      </c>
      <c r="I103" s="4">
        <f t="shared" si="10"/>
        <v>61.237243569579448</v>
      </c>
      <c r="J103" s="4">
        <f t="shared" si="10"/>
        <v>54.433105395181727</v>
      </c>
      <c r="K103" s="4">
        <f t="shared" si="10"/>
        <v>48.989794855663561</v>
      </c>
      <c r="L103" s="4">
        <f t="shared" si="10"/>
        <v>40.824829046386299</v>
      </c>
      <c r="M103" s="4">
        <f t="shared" si="10"/>
        <v>34.992710611188251</v>
      </c>
      <c r="N103" s="4">
        <f t="shared" si="10"/>
        <v>30.618621784789724</v>
      </c>
      <c r="O103" s="4">
        <f t="shared" si="10"/>
        <v>27.216552697590863</v>
      </c>
      <c r="P103" s="5">
        <f t="shared" si="10"/>
        <v>24.494897427831781</v>
      </c>
    </row>
    <row r="104" spans="2:16" ht="15" x14ac:dyDescent="0.25">
      <c r="B104" s="88">
        <v>1.25</v>
      </c>
      <c r="C104" s="6">
        <v>3</v>
      </c>
      <c r="D104" s="106">
        <v>5000</v>
      </c>
      <c r="E104" s="51">
        <f t="shared" si="9"/>
        <v>150</v>
      </c>
      <c r="F104" s="4">
        <f t="shared" si="10"/>
        <v>120</v>
      </c>
      <c r="G104" s="4">
        <f t="shared" si="10"/>
        <v>100</v>
      </c>
      <c r="H104" s="4">
        <f t="shared" si="10"/>
        <v>85.714285714285708</v>
      </c>
      <c r="I104" s="4">
        <f t="shared" si="10"/>
        <v>75</v>
      </c>
      <c r="J104" s="4">
        <f t="shared" si="10"/>
        <v>66.666666666666671</v>
      </c>
      <c r="K104" s="4">
        <f t="shared" si="10"/>
        <v>60</v>
      </c>
      <c r="L104" s="4">
        <f t="shared" si="10"/>
        <v>50</v>
      </c>
      <c r="M104" s="4">
        <f t="shared" si="10"/>
        <v>42.857142857142854</v>
      </c>
      <c r="N104" s="4">
        <f t="shared" si="10"/>
        <v>37.5</v>
      </c>
      <c r="O104" s="4">
        <f t="shared" si="10"/>
        <v>33.333333333333336</v>
      </c>
      <c r="P104" s="5">
        <f t="shared" si="10"/>
        <v>30</v>
      </c>
    </row>
    <row r="105" spans="2:16" ht="15" x14ac:dyDescent="0.25">
      <c r="B105" s="86"/>
      <c r="C105" s="6">
        <v>4</v>
      </c>
      <c r="D105" s="105">
        <f>(C105/3*D$104^2)^0.5</f>
        <v>5773.5026918962576</v>
      </c>
      <c r="E105" s="51">
        <f t="shared" si="9"/>
        <v>173.20508075688772</v>
      </c>
      <c r="F105" s="4">
        <f t="shared" si="10"/>
        <v>138.5640646055102</v>
      </c>
      <c r="G105" s="4">
        <f t="shared" si="10"/>
        <v>115.47005383792515</v>
      </c>
      <c r="H105" s="4">
        <f t="shared" si="10"/>
        <v>98.974331861078696</v>
      </c>
      <c r="I105" s="4">
        <f t="shared" si="10"/>
        <v>86.602540378443862</v>
      </c>
      <c r="J105" s="4">
        <f t="shared" si="10"/>
        <v>76.980035891950095</v>
      </c>
      <c r="K105" s="4">
        <f t="shared" si="10"/>
        <v>69.282032302755098</v>
      </c>
      <c r="L105" s="4">
        <f t="shared" si="10"/>
        <v>57.735026918962575</v>
      </c>
      <c r="M105" s="4">
        <f t="shared" si="10"/>
        <v>49.487165930539348</v>
      </c>
      <c r="N105" s="4">
        <f t="shared" si="10"/>
        <v>43.301270189221931</v>
      </c>
      <c r="O105" s="4">
        <f t="shared" si="10"/>
        <v>38.490017945975048</v>
      </c>
      <c r="P105" s="5">
        <f t="shared" si="10"/>
        <v>34.641016151377549</v>
      </c>
    </row>
    <row r="106" spans="2:16" ht="15" x14ac:dyDescent="0.25">
      <c r="B106" s="89" t="s">
        <v>35</v>
      </c>
      <c r="C106" s="6">
        <v>5</v>
      </c>
      <c r="D106" s="105">
        <f>(C106/3*D$104^2)^0.5</f>
        <v>6454.9722436790289</v>
      </c>
      <c r="E106" s="51">
        <f t="shared" si="9"/>
        <v>193.64916731037087</v>
      </c>
      <c r="F106" s="4">
        <f t="shared" si="10"/>
        <v>154.91933384829667</v>
      </c>
      <c r="G106" s="4">
        <f t="shared" si="10"/>
        <v>129.09944487358058</v>
      </c>
      <c r="H106" s="4">
        <f t="shared" si="10"/>
        <v>110.65666703449764</v>
      </c>
      <c r="I106" s="4">
        <f t="shared" si="10"/>
        <v>96.824583655185435</v>
      </c>
      <c r="J106" s="4">
        <f t="shared" si="10"/>
        <v>86.066296582387039</v>
      </c>
      <c r="K106" s="4">
        <f t="shared" si="10"/>
        <v>77.459666924148337</v>
      </c>
      <c r="L106" s="4">
        <f t="shared" si="10"/>
        <v>64.54972243679029</v>
      </c>
      <c r="M106" s="4">
        <f t="shared" si="10"/>
        <v>55.328333517248822</v>
      </c>
      <c r="N106" s="4">
        <f t="shared" si="10"/>
        <v>48.412291827592718</v>
      </c>
      <c r="O106" s="4">
        <f t="shared" si="10"/>
        <v>43.03314829119352</v>
      </c>
      <c r="P106" s="5">
        <f t="shared" si="10"/>
        <v>38.729833462074168</v>
      </c>
    </row>
    <row r="107" spans="2:16" ht="15" x14ac:dyDescent="0.25">
      <c r="B107" s="86"/>
      <c r="C107" s="6">
        <v>6</v>
      </c>
      <c r="D107" s="105">
        <f>(C107/3*D$104^2)^0.5</f>
        <v>7071.0678118654751</v>
      </c>
      <c r="E107" s="51">
        <f t="shared" si="9"/>
        <v>212.13203435596424</v>
      </c>
      <c r="F107" s="4">
        <f t="shared" si="10"/>
        <v>169.70562748477138</v>
      </c>
      <c r="G107" s="4">
        <f t="shared" si="10"/>
        <v>141.42135623730951</v>
      </c>
      <c r="H107" s="4">
        <f t="shared" si="10"/>
        <v>121.21830534626528</v>
      </c>
      <c r="I107" s="4">
        <f t="shared" si="10"/>
        <v>106.06601717798212</v>
      </c>
      <c r="J107" s="4">
        <f t="shared" si="10"/>
        <v>94.28090415820634</v>
      </c>
      <c r="K107" s="4">
        <f t="shared" si="10"/>
        <v>84.852813742385692</v>
      </c>
      <c r="L107" s="4">
        <f t="shared" si="10"/>
        <v>70.710678118654755</v>
      </c>
      <c r="M107" s="4">
        <f t="shared" si="10"/>
        <v>60.609152673132641</v>
      </c>
      <c r="N107" s="4">
        <f t="shared" si="10"/>
        <v>53.033008588991059</v>
      </c>
      <c r="O107" s="4">
        <f t="shared" si="10"/>
        <v>47.14045207910317</v>
      </c>
      <c r="P107" s="5">
        <f t="shared" si="10"/>
        <v>42.426406871192846</v>
      </c>
    </row>
    <row r="108" spans="2:16" ht="15" x14ac:dyDescent="0.25">
      <c r="B108" s="86"/>
      <c r="C108" s="6">
        <v>7</v>
      </c>
      <c r="D108" s="105">
        <f>(C108/3*D$104^2)^0.5</f>
        <v>7637.6261582597335</v>
      </c>
      <c r="E108" s="51">
        <f t="shared" si="9"/>
        <v>229.12878474779203</v>
      </c>
      <c r="F108" s="4">
        <f t="shared" si="10"/>
        <v>183.30302779823359</v>
      </c>
      <c r="G108" s="4">
        <f t="shared" si="10"/>
        <v>152.75252316519467</v>
      </c>
      <c r="H108" s="4">
        <f t="shared" si="10"/>
        <v>130.93073414159542</v>
      </c>
      <c r="I108" s="4">
        <f t="shared" si="10"/>
        <v>114.56439237389601</v>
      </c>
      <c r="J108" s="4">
        <f t="shared" si="10"/>
        <v>101.83501544346311</v>
      </c>
      <c r="K108" s="4">
        <f t="shared" si="10"/>
        <v>91.651513899116793</v>
      </c>
      <c r="L108" s="4">
        <f t="shared" si="10"/>
        <v>76.376261582597337</v>
      </c>
      <c r="M108" s="4">
        <f t="shared" si="10"/>
        <v>65.465367070797711</v>
      </c>
      <c r="N108" s="4">
        <f t="shared" si="10"/>
        <v>57.282196186948006</v>
      </c>
      <c r="O108" s="4">
        <f t="shared" si="10"/>
        <v>50.917507721731553</v>
      </c>
      <c r="P108" s="5">
        <f t="shared" si="10"/>
        <v>45.825756949558397</v>
      </c>
    </row>
    <row r="109" spans="2:16" ht="15.75" thickBot="1" x14ac:dyDescent="0.3">
      <c r="B109" s="87"/>
      <c r="C109" s="9">
        <v>8</v>
      </c>
      <c r="D109" s="107">
        <f>(C109/3*D$104^2)^0.5</f>
        <v>8164.9658092772597</v>
      </c>
      <c r="E109" s="52">
        <f t="shared" si="9"/>
        <v>244.94897427831779</v>
      </c>
      <c r="F109" s="7">
        <f t="shared" si="10"/>
        <v>195.95917942265424</v>
      </c>
      <c r="G109" s="7">
        <f t="shared" si="10"/>
        <v>163.29931618554519</v>
      </c>
      <c r="H109" s="7">
        <f t="shared" si="10"/>
        <v>139.970842444753</v>
      </c>
      <c r="I109" s="7">
        <f t="shared" si="10"/>
        <v>122.4744871391589</v>
      </c>
      <c r="J109" s="7">
        <f t="shared" si="10"/>
        <v>108.86621079036345</v>
      </c>
      <c r="K109" s="7">
        <f t="shared" si="10"/>
        <v>97.979589711327122</v>
      </c>
      <c r="L109" s="7">
        <f t="shared" si="10"/>
        <v>81.649658092772597</v>
      </c>
      <c r="M109" s="7">
        <f t="shared" si="10"/>
        <v>69.985421222376502</v>
      </c>
      <c r="N109" s="7">
        <f t="shared" si="10"/>
        <v>61.237243569579448</v>
      </c>
      <c r="O109" s="7">
        <f t="shared" si="10"/>
        <v>54.433105395181727</v>
      </c>
      <c r="P109" s="8">
        <f t="shared" si="10"/>
        <v>48.989794855663561</v>
      </c>
    </row>
  </sheetData>
  <mergeCells count="1">
    <mergeCell ref="H3:M3"/>
  </mergeCells>
  <phoneticPr fontId="2" type="noConversion"/>
  <pageMargins left="0.75" right="0.75" top="1" bottom="1" header="0.5" footer="0.5"/>
  <pageSetup orientation="portrait" horizontalDpi="4294967292" verticalDpi="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9C85-71F8-414F-BF0A-6C247B7C38A9}">
  <sheetPr>
    <pageSetUpPr fitToPage="1"/>
  </sheetPr>
  <dimension ref="A1:J116"/>
  <sheetViews>
    <sheetView zoomScale="90" zoomScaleNormal="90" workbookViewId="0">
      <pane xSplit="3" ySplit="12" topLeftCell="D13" activePane="bottomRight" state="frozen"/>
      <selection pane="topRight" activeCell="D1" sqref="D1"/>
      <selection pane="bottomLeft" activeCell="A8" sqref="A8"/>
      <selection pane="bottomRight"/>
    </sheetView>
  </sheetViews>
  <sheetFormatPr defaultRowHeight="12.75" x14ac:dyDescent="0.2"/>
  <cols>
    <col min="1" max="1" width="7.28515625" bestFit="1" customWidth="1"/>
    <col min="2" max="2" width="12.7109375" style="1" customWidth="1"/>
    <col min="3" max="6" width="9.7109375" customWidth="1"/>
    <col min="7" max="7" width="9.7109375" hidden="1" customWidth="1"/>
    <col min="8" max="8" width="11.7109375" customWidth="1"/>
  </cols>
  <sheetData>
    <row r="1" spans="1:10" x14ac:dyDescent="0.2">
      <c r="A1" s="135" t="s">
        <v>57</v>
      </c>
      <c r="B1" s="108" t="s">
        <v>58</v>
      </c>
    </row>
    <row r="2" spans="1:10" x14ac:dyDescent="0.2">
      <c r="B2" s="108" t="s">
        <v>59</v>
      </c>
    </row>
    <row r="3" spans="1:10" x14ac:dyDescent="0.2">
      <c r="B3" s="108" t="s">
        <v>60</v>
      </c>
    </row>
    <row r="4" spans="1:10" x14ac:dyDescent="0.2">
      <c r="B4" s="108" t="s">
        <v>61</v>
      </c>
    </row>
    <row r="6" spans="1:10" ht="15.75" customHeight="1" x14ac:dyDescent="0.2">
      <c r="B6" s="112" t="s">
        <v>43</v>
      </c>
      <c r="C6" s="108"/>
      <c r="D6" s="114">
        <v>13</v>
      </c>
    </row>
    <row r="7" spans="1:10" ht="15.75" customHeight="1" x14ac:dyDescent="0.2">
      <c r="B7" s="113" t="s">
        <v>42</v>
      </c>
      <c r="C7" s="108"/>
      <c r="D7" s="114">
        <v>10</v>
      </c>
      <c r="E7" s="1"/>
      <c r="F7" s="1"/>
    </row>
    <row r="8" spans="1:10" ht="15.75" customHeight="1" x14ac:dyDescent="0.2">
      <c r="B8" s="115" t="s">
        <v>64</v>
      </c>
      <c r="C8" s="116"/>
      <c r="D8" s="114">
        <v>20</v>
      </c>
    </row>
    <row r="9" spans="1:10" ht="15.75" customHeight="1" thickBot="1" x14ac:dyDescent="0.25">
      <c r="B9" s="115" t="s">
        <v>44</v>
      </c>
      <c r="C9" s="116"/>
      <c r="D9" s="117">
        <f>D6*D7*D8/5940</f>
        <v>0.43771043771043772</v>
      </c>
    </row>
    <row r="10" spans="1:10" ht="14.25" x14ac:dyDescent="0.2">
      <c r="B10" s="60"/>
      <c r="C10" s="60" t="s">
        <v>1</v>
      </c>
      <c r="D10" s="71" t="s">
        <v>1</v>
      </c>
      <c r="E10" s="139" t="s">
        <v>47</v>
      </c>
      <c r="F10" s="137"/>
      <c r="G10" s="78" t="s">
        <v>45</v>
      </c>
      <c r="H10" s="126" t="s">
        <v>50</v>
      </c>
      <c r="J10" s="108"/>
    </row>
    <row r="11" spans="1:10" ht="14.25" x14ac:dyDescent="0.2">
      <c r="B11" s="13" t="s">
        <v>32</v>
      </c>
      <c r="C11" s="13" t="s">
        <v>2</v>
      </c>
      <c r="D11" s="76" t="s">
        <v>62</v>
      </c>
      <c r="E11" s="109" t="s">
        <v>48</v>
      </c>
      <c r="F11" s="129" t="s">
        <v>49</v>
      </c>
      <c r="G11" s="72">
        <f>D6</f>
        <v>13</v>
      </c>
      <c r="H11" s="127">
        <f>D6</f>
        <v>13</v>
      </c>
    </row>
    <row r="12" spans="1:10" ht="15" thickBot="1" x14ac:dyDescent="0.25">
      <c r="B12" s="14" t="s">
        <v>23</v>
      </c>
      <c r="C12" s="14" t="s">
        <v>3</v>
      </c>
      <c r="D12" s="76" t="s">
        <v>33</v>
      </c>
      <c r="E12" s="125" t="s">
        <v>51</v>
      </c>
      <c r="F12" s="130" t="s">
        <v>52</v>
      </c>
      <c r="G12" s="10" t="s">
        <v>46</v>
      </c>
      <c r="H12" s="128" t="s">
        <v>46</v>
      </c>
    </row>
    <row r="13" spans="1:10" ht="15" x14ac:dyDescent="0.25">
      <c r="B13" s="53"/>
      <c r="C13" s="94">
        <v>20</v>
      </c>
      <c r="D13" s="118">
        <f>(C13/40*B$15^2)^0.5</f>
        <v>7.0710678118654766E-2</v>
      </c>
      <c r="E13" s="48">
        <f>F13/4</f>
        <v>0.52502678503101163</v>
      </c>
      <c r="F13" s="49">
        <f t="shared" ref="F13:F44" si="0">$D13*5940/D$7/$D$8</f>
        <v>2.1001071401240465</v>
      </c>
      <c r="G13" s="49">
        <f t="shared" ref="G13:G44" si="1">D$6/F13*100</f>
        <v>619.01603740236476</v>
      </c>
      <c r="H13" s="122" t="str">
        <f t="shared" ref="H13:H44" si="2">IF(G13&gt;100,"&gt;100",G13)</f>
        <v>&gt;100</v>
      </c>
    </row>
    <row r="14" spans="1:10" ht="15" x14ac:dyDescent="0.25">
      <c r="B14" s="53"/>
      <c r="C14" s="95">
        <v>30</v>
      </c>
      <c r="D14" s="119">
        <f t="shared" ref="D14:D20" si="3">(C14/40*B$15^2)^0.5</f>
        <v>8.6602540378443879E-2</v>
      </c>
      <c r="E14" s="51">
        <f t="shared" ref="E14:E78" si="4">F14/4</f>
        <v>0.64302386230994579</v>
      </c>
      <c r="F14" s="4">
        <f t="shared" si="0"/>
        <v>2.5720954492397832</v>
      </c>
      <c r="G14" s="4">
        <f t="shared" si="1"/>
        <v>505.4244780784602</v>
      </c>
      <c r="H14" s="123" t="str">
        <f t="shared" si="2"/>
        <v>&gt;100</v>
      </c>
    </row>
    <row r="15" spans="1:10" ht="15" x14ac:dyDescent="0.25">
      <c r="B15" s="54">
        <v>0.1</v>
      </c>
      <c r="C15" s="95">
        <v>40</v>
      </c>
      <c r="D15" s="119">
        <f t="shared" si="3"/>
        <v>0.1</v>
      </c>
      <c r="E15" s="51">
        <f t="shared" si="4"/>
        <v>0.74249999999999994</v>
      </c>
      <c r="F15" s="4">
        <f t="shared" si="0"/>
        <v>2.9699999999999998</v>
      </c>
      <c r="G15" s="4">
        <f t="shared" si="1"/>
        <v>437.7104377104377</v>
      </c>
      <c r="H15" s="123" t="str">
        <f t="shared" si="2"/>
        <v>&gt;100</v>
      </c>
    </row>
    <row r="16" spans="1:10" ht="15" x14ac:dyDescent="0.25">
      <c r="B16" s="53"/>
      <c r="C16" s="95">
        <v>50</v>
      </c>
      <c r="D16" s="119">
        <f t="shared" si="3"/>
        <v>0.1118033988749895</v>
      </c>
      <c r="E16" s="51">
        <f t="shared" si="4"/>
        <v>0.83014023664679704</v>
      </c>
      <c r="F16" s="4">
        <f t="shared" si="0"/>
        <v>3.3205609465871881</v>
      </c>
      <c r="G16" s="4">
        <f t="shared" si="1"/>
        <v>391.50011727269043</v>
      </c>
      <c r="H16" s="123" t="str">
        <f t="shared" si="2"/>
        <v>&gt;100</v>
      </c>
    </row>
    <row r="17" spans="2:8" ht="15" x14ac:dyDescent="0.25">
      <c r="B17" s="53" t="s">
        <v>5</v>
      </c>
      <c r="C17" s="95">
        <v>60</v>
      </c>
      <c r="D17" s="119">
        <f t="shared" si="3"/>
        <v>0.12247448713915891</v>
      </c>
      <c r="E17" s="51">
        <f t="shared" si="4"/>
        <v>0.90937306700825482</v>
      </c>
      <c r="F17" s="4">
        <f t="shared" si="0"/>
        <v>3.6374922680330193</v>
      </c>
      <c r="G17" s="4">
        <f t="shared" si="1"/>
        <v>357.38907582695083</v>
      </c>
      <c r="H17" s="123" t="str">
        <f t="shared" si="2"/>
        <v>&gt;100</v>
      </c>
    </row>
    <row r="18" spans="2:8" ht="15" x14ac:dyDescent="0.25">
      <c r="B18" s="53"/>
      <c r="C18" s="95">
        <v>70</v>
      </c>
      <c r="D18" s="119">
        <f t="shared" si="3"/>
        <v>0.13228756555322954</v>
      </c>
      <c r="E18" s="51">
        <f t="shared" si="4"/>
        <v>0.98223517423272944</v>
      </c>
      <c r="F18" s="4">
        <f t="shared" si="0"/>
        <v>3.9289406969309177</v>
      </c>
      <c r="G18" s="4">
        <f t="shared" si="1"/>
        <v>330.87798983972749</v>
      </c>
      <c r="H18" s="123" t="str">
        <f t="shared" si="2"/>
        <v>&gt;100</v>
      </c>
    </row>
    <row r="19" spans="2:8" ht="15" x14ac:dyDescent="0.25">
      <c r="B19" s="53"/>
      <c r="C19" s="95">
        <v>80</v>
      </c>
      <c r="D19" s="119">
        <f t="shared" si="3"/>
        <v>0.14142135623730953</v>
      </c>
      <c r="E19" s="51">
        <f t="shared" si="4"/>
        <v>1.0500535700620233</v>
      </c>
      <c r="F19" s="4">
        <f t="shared" si="0"/>
        <v>4.2002142802480931</v>
      </c>
      <c r="G19" s="4">
        <f t="shared" si="1"/>
        <v>309.50801870118238</v>
      </c>
      <c r="H19" s="123" t="str">
        <f t="shared" si="2"/>
        <v>&gt;100</v>
      </c>
    </row>
    <row r="20" spans="2:8" ht="15" thickBot="1" x14ac:dyDescent="0.25">
      <c r="B20" s="55"/>
      <c r="C20" s="96">
        <v>90</v>
      </c>
      <c r="D20" s="120">
        <f t="shared" si="3"/>
        <v>0.15000000000000002</v>
      </c>
      <c r="E20" s="52">
        <f t="shared" si="4"/>
        <v>1.11375</v>
      </c>
      <c r="F20" s="7">
        <f t="shared" si="0"/>
        <v>4.4550000000000001</v>
      </c>
      <c r="G20" s="7">
        <f t="shared" si="1"/>
        <v>291.80695847362517</v>
      </c>
      <c r="H20" s="124" t="str">
        <f t="shared" si="2"/>
        <v>&gt;100</v>
      </c>
    </row>
    <row r="21" spans="2:8" ht="15" x14ac:dyDescent="0.25">
      <c r="B21" s="15"/>
      <c r="C21" s="94">
        <v>20</v>
      </c>
      <c r="D21" s="83">
        <f>(C21/40*B$23^2)^0.5</f>
        <v>0.10606601717798213</v>
      </c>
      <c r="E21" s="48">
        <f>F21/4</f>
        <v>0.78754017754651728</v>
      </c>
      <c r="F21" s="49">
        <f t="shared" si="0"/>
        <v>3.1501607101860691</v>
      </c>
      <c r="G21" s="49">
        <f t="shared" si="1"/>
        <v>412.67735826824321</v>
      </c>
      <c r="H21" s="122" t="str">
        <f t="shared" si="2"/>
        <v>&gt;100</v>
      </c>
    </row>
    <row r="22" spans="2:8" ht="15" x14ac:dyDescent="0.25">
      <c r="B22" s="15"/>
      <c r="C22" s="95">
        <v>30</v>
      </c>
      <c r="D22" s="84">
        <f t="shared" ref="D22:D28" si="5">(C22/40*B$23^2)^0.5</f>
        <v>0.12990381056766581</v>
      </c>
      <c r="E22" s="51">
        <f t="shared" si="4"/>
        <v>0.96453579346491869</v>
      </c>
      <c r="F22" s="4">
        <f t="shared" si="0"/>
        <v>3.8581431738596748</v>
      </c>
      <c r="G22" s="4">
        <f t="shared" si="1"/>
        <v>336.94965205230682</v>
      </c>
      <c r="H22" s="123" t="str">
        <f t="shared" si="2"/>
        <v>&gt;100</v>
      </c>
    </row>
    <row r="23" spans="2:8" ht="15" x14ac:dyDescent="0.25">
      <c r="B23" s="16">
        <v>0.15</v>
      </c>
      <c r="C23" s="95">
        <v>40</v>
      </c>
      <c r="D23" s="84">
        <f t="shared" si="5"/>
        <v>0.15</v>
      </c>
      <c r="E23" s="51">
        <f t="shared" si="4"/>
        <v>1.11375</v>
      </c>
      <c r="F23" s="4">
        <f t="shared" si="0"/>
        <v>4.4550000000000001</v>
      </c>
      <c r="G23" s="4">
        <f t="shared" si="1"/>
        <v>291.80695847362517</v>
      </c>
      <c r="H23" s="123" t="str">
        <f t="shared" si="2"/>
        <v>&gt;100</v>
      </c>
    </row>
    <row r="24" spans="2:8" ht="15" x14ac:dyDescent="0.25">
      <c r="B24" s="15"/>
      <c r="C24" s="95">
        <v>50</v>
      </c>
      <c r="D24" s="84">
        <f t="shared" si="5"/>
        <v>0.16770509831248423</v>
      </c>
      <c r="E24" s="51">
        <f t="shared" si="4"/>
        <v>1.2452103549701954</v>
      </c>
      <c r="F24" s="4">
        <f t="shared" si="0"/>
        <v>4.9808414198807816</v>
      </c>
      <c r="G24" s="4">
        <f t="shared" si="1"/>
        <v>261.00007818179364</v>
      </c>
      <c r="H24" s="123" t="str">
        <f t="shared" si="2"/>
        <v>&gt;100</v>
      </c>
    </row>
    <row r="25" spans="2:8" ht="15" x14ac:dyDescent="0.25">
      <c r="B25" s="15" t="s">
        <v>6</v>
      </c>
      <c r="C25" s="95">
        <v>60</v>
      </c>
      <c r="D25" s="84">
        <f t="shared" si="5"/>
        <v>0.18371173070873836</v>
      </c>
      <c r="E25" s="51">
        <f t="shared" si="4"/>
        <v>1.3640596005123822</v>
      </c>
      <c r="F25" s="4">
        <f t="shared" si="0"/>
        <v>5.4562384020495287</v>
      </c>
      <c r="G25" s="4">
        <f t="shared" si="1"/>
        <v>238.25938388463391</v>
      </c>
      <c r="H25" s="123" t="str">
        <f t="shared" si="2"/>
        <v>&gt;100</v>
      </c>
    </row>
    <row r="26" spans="2:8" ht="15" x14ac:dyDescent="0.25">
      <c r="B26" s="15"/>
      <c r="C26" s="95">
        <v>70</v>
      </c>
      <c r="D26" s="84">
        <f t="shared" si="5"/>
        <v>0.1984313483298443</v>
      </c>
      <c r="E26" s="51">
        <f t="shared" si="4"/>
        <v>1.4733527613490938</v>
      </c>
      <c r="F26" s="4">
        <f t="shared" si="0"/>
        <v>5.8934110453963751</v>
      </c>
      <c r="G26" s="4">
        <f t="shared" si="1"/>
        <v>220.58532655981838</v>
      </c>
      <c r="H26" s="123" t="str">
        <f t="shared" si="2"/>
        <v>&gt;100</v>
      </c>
    </row>
    <row r="27" spans="2:8" ht="15" x14ac:dyDescent="0.25">
      <c r="B27" s="15"/>
      <c r="C27" s="95">
        <v>80</v>
      </c>
      <c r="D27" s="84">
        <f t="shared" si="5"/>
        <v>0.21213203435596426</v>
      </c>
      <c r="E27" s="51">
        <f t="shared" si="4"/>
        <v>1.5750803550930346</v>
      </c>
      <c r="F27" s="4">
        <f t="shared" si="0"/>
        <v>6.3003214203721383</v>
      </c>
      <c r="G27" s="4">
        <f t="shared" si="1"/>
        <v>206.33867913412161</v>
      </c>
      <c r="H27" s="123" t="str">
        <f t="shared" si="2"/>
        <v>&gt;100</v>
      </c>
    </row>
    <row r="28" spans="2:8" ht="15.75" thickBot="1" x14ac:dyDescent="0.3">
      <c r="B28" s="17"/>
      <c r="C28" s="96">
        <v>90</v>
      </c>
      <c r="D28" s="85">
        <f t="shared" si="5"/>
        <v>0.22500000000000001</v>
      </c>
      <c r="E28" s="52">
        <f t="shared" si="4"/>
        <v>1.670625</v>
      </c>
      <c r="F28" s="7">
        <f t="shared" si="0"/>
        <v>6.6825000000000001</v>
      </c>
      <c r="G28" s="7">
        <f t="shared" si="1"/>
        <v>194.5379723157501</v>
      </c>
      <c r="H28" s="124" t="str">
        <f t="shared" si="2"/>
        <v>&gt;100</v>
      </c>
    </row>
    <row r="29" spans="2:8" ht="15" x14ac:dyDescent="0.25">
      <c r="B29" s="18"/>
      <c r="C29" s="94">
        <v>20</v>
      </c>
      <c r="D29" s="83">
        <f>(C29/40*B$31^2)^0.5</f>
        <v>0.14142135623730953</v>
      </c>
      <c r="E29" s="48">
        <f>F29/4</f>
        <v>1.0500535700620233</v>
      </c>
      <c r="F29" s="49">
        <f t="shared" si="0"/>
        <v>4.2002142802480931</v>
      </c>
      <c r="G29" s="49">
        <f t="shared" si="1"/>
        <v>309.50801870118238</v>
      </c>
      <c r="H29" s="122" t="str">
        <f t="shared" si="2"/>
        <v>&gt;100</v>
      </c>
    </row>
    <row r="30" spans="2:8" ht="15" x14ac:dyDescent="0.25">
      <c r="B30" s="18"/>
      <c r="C30" s="95">
        <v>30</v>
      </c>
      <c r="D30" s="84">
        <f t="shared" ref="D30:D36" si="6">(C30/40*B$31^2)^0.5</f>
        <v>0.17320508075688776</v>
      </c>
      <c r="E30" s="51">
        <f t="shared" si="4"/>
        <v>1.2860477246198916</v>
      </c>
      <c r="F30" s="4">
        <f t="shared" si="0"/>
        <v>5.1441908984795663</v>
      </c>
      <c r="G30" s="4">
        <f t="shared" si="1"/>
        <v>252.7122390392301</v>
      </c>
      <c r="H30" s="123" t="str">
        <f t="shared" si="2"/>
        <v>&gt;100</v>
      </c>
    </row>
    <row r="31" spans="2:8" ht="15" x14ac:dyDescent="0.25">
      <c r="B31" s="19">
        <v>0.2</v>
      </c>
      <c r="C31" s="95">
        <v>40</v>
      </c>
      <c r="D31" s="84">
        <f t="shared" si="6"/>
        <v>0.2</v>
      </c>
      <c r="E31" s="51">
        <f t="shared" si="4"/>
        <v>1.4849999999999999</v>
      </c>
      <c r="F31" s="4">
        <f t="shared" si="0"/>
        <v>5.9399999999999995</v>
      </c>
      <c r="G31" s="4">
        <f t="shared" si="1"/>
        <v>218.85521885521885</v>
      </c>
      <c r="H31" s="123" t="str">
        <f t="shared" si="2"/>
        <v>&gt;100</v>
      </c>
    </row>
    <row r="32" spans="2:8" ht="15" x14ac:dyDescent="0.25">
      <c r="B32" s="18"/>
      <c r="C32" s="95">
        <v>50</v>
      </c>
      <c r="D32" s="84">
        <f t="shared" si="6"/>
        <v>0.22360679774997899</v>
      </c>
      <c r="E32" s="51">
        <f t="shared" si="4"/>
        <v>1.6602804732935941</v>
      </c>
      <c r="F32" s="4">
        <f t="shared" si="0"/>
        <v>6.6411218931743763</v>
      </c>
      <c r="G32" s="4">
        <f t="shared" si="1"/>
        <v>195.75005863634522</v>
      </c>
      <c r="H32" s="123" t="str">
        <f t="shared" si="2"/>
        <v>&gt;100</v>
      </c>
    </row>
    <row r="33" spans="2:8" ht="15" x14ac:dyDescent="0.25">
      <c r="B33" s="18" t="s">
        <v>7</v>
      </c>
      <c r="C33" s="95">
        <v>60</v>
      </c>
      <c r="D33" s="84">
        <f t="shared" si="6"/>
        <v>0.24494897427831783</v>
      </c>
      <c r="E33" s="51">
        <f t="shared" si="4"/>
        <v>1.8187461340165096</v>
      </c>
      <c r="F33" s="4">
        <f t="shared" si="0"/>
        <v>7.2749845360660386</v>
      </c>
      <c r="G33" s="4">
        <f t="shared" si="1"/>
        <v>178.69453791347541</v>
      </c>
      <c r="H33" s="123" t="str">
        <f t="shared" si="2"/>
        <v>&gt;100</v>
      </c>
    </row>
    <row r="34" spans="2:8" ht="15" x14ac:dyDescent="0.25">
      <c r="B34" s="18"/>
      <c r="C34" s="95">
        <v>70</v>
      </c>
      <c r="D34" s="84">
        <f t="shared" si="6"/>
        <v>0.26457513110645908</v>
      </c>
      <c r="E34" s="51">
        <f t="shared" si="4"/>
        <v>1.9644703484654589</v>
      </c>
      <c r="F34" s="4">
        <f t="shared" si="0"/>
        <v>7.8578813938618355</v>
      </c>
      <c r="G34" s="4">
        <f t="shared" si="1"/>
        <v>165.43899491986375</v>
      </c>
      <c r="H34" s="123" t="str">
        <f t="shared" si="2"/>
        <v>&gt;100</v>
      </c>
    </row>
    <row r="35" spans="2:8" ht="15" x14ac:dyDescent="0.25">
      <c r="B35" s="18"/>
      <c r="C35" s="95">
        <v>80</v>
      </c>
      <c r="D35" s="84">
        <f t="shared" si="6"/>
        <v>0.28284271247461906</v>
      </c>
      <c r="E35" s="51">
        <f t="shared" si="4"/>
        <v>2.1001071401240465</v>
      </c>
      <c r="F35" s="4">
        <f t="shared" si="0"/>
        <v>8.4004285604961861</v>
      </c>
      <c r="G35" s="4">
        <f t="shared" si="1"/>
        <v>154.75400935059119</v>
      </c>
      <c r="H35" s="123" t="str">
        <f t="shared" si="2"/>
        <v>&gt;100</v>
      </c>
    </row>
    <row r="36" spans="2:8" ht="15.75" thickBot="1" x14ac:dyDescent="0.3">
      <c r="B36" s="20"/>
      <c r="C36" s="96">
        <v>90</v>
      </c>
      <c r="D36" s="85">
        <f t="shared" si="6"/>
        <v>0.30000000000000004</v>
      </c>
      <c r="E36" s="52">
        <f t="shared" si="4"/>
        <v>2.2275</v>
      </c>
      <c r="F36" s="7">
        <f t="shared" si="0"/>
        <v>8.91</v>
      </c>
      <c r="G36" s="7">
        <f t="shared" si="1"/>
        <v>145.90347923681259</v>
      </c>
      <c r="H36" s="124" t="str">
        <f t="shared" si="2"/>
        <v>&gt;100</v>
      </c>
    </row>
    <row r="37" spans="2:8" ht="15" x14ac:dyDescent="0.25">
      <c r="B37" s="21"/>
      <c r="C37" s="94">
        <v>20</v>
      </c>
      <c r="D37" s="83">
        <f>(C37/40*B$39^2)^0.5</f>
        <v>0.17677669529663689</v>
      </c>
      <c r="E37" s="48">
        <f>F37/4</f>
        <v>1.3125669625775291</v>
      </c>
      <c r="F37" s="49">
        <f t="shared" si="0"/>
        <v>5.2502678503101166</v>
      </c>
      <c r="G37" s="49">
        <f t="shared" si="1"/>
        <v>247.60641496094587</v>
      </c>
      <c r="H37" s="122" t="str">
        <f t="shared" si="2"/>
        <v>&gt;100</v>
      </c>
    </row>
    <row r="38" spans="2:8" ht="15" x14ac:dyDescent="0.25">
      <c r="B38" s="21"/>
      <c r="C38" s="95">
        <v>30</v>
      </c>
      <c r="D38" s="84">
        <f t="shared" ref="D38:D44" si="7">(C38/40*B$39^2)^0.5</f>
        <v>0.21650635094610965</v>
      </c>
      <c r="E38" s="51">
        <f t="shared" si="4"/>
        <v>1.6075596557748644</v>
      </c>
      <c r="F38" s="4">
        <f t="shared" si="0"/>
        <v>6.4302386230994575</v>
      </c>
      <c r="G38" s="4">
        <f t="shared" si="1"/>
        <v>202.1697912313841</v>
      </c>
      <c r="H38" s="123" t="str">
        <f t="shared" si="2"/>
        <v>&gt;100</v>
      </c>
    </row>
    <row r="39" spans="2:8" ht="15" x14ac:dyDescent="0.25">
      <c r="B39" s="22">
        <v>0.25</v>
      </c>
      <c r="C39" s="95">
        <v>40</v>
      </c>
      <c r="D39" s="84">
        <f t="shared" si="7"/>
        <v>0.25</v>
      </c>
      <c r="E39" s="51">
        <f t="shared" si="4"/>
        <v>1.85625</v>
      </c>
      <c r="F39" s="4">
        <f t="shared" si="0"/>
        <v>7.4249999999999998</v>
      </c>
      <c r="G39" s="4">
        <f t="shared" si="1"/>
        <v>175.08417508417509</v>
      </c>
      <c r="H39" s="123" t="str">
        <f t="shared" si="2"/>
        <v>&gt;100</v>
      </c>
    </row>
    <row r="40" spans="2:8" ht="15" x14ac:dyDescent="0.25">
      <c r="B40" s="21"/>
      <c r="C40" s="95">
        <v>50</v>
      </c>
      <c r="D40" s="84">
        <f t="shared" si="7"/>
        <v>0.27950849718747373</v>
      </c>
      <c r="E40" s="51">
        <f t="shared" si="4"/>
        <v>2.0753505916169925</v>
      </c>
      <c r="F40" s="4">
        <f t="shared" si="0"/>
        <v>8.3014023664679701</v>
      </c>
      <c r="G40" s="4">
        <f t="shared" si="1"/>
        <v>156.60004690907616</v>
      </c>
      <c r="H40" s="123" t="str">
        <f t="shared" si="2"/>
        <v>&gt;100</v>
      </c>
    </row>
    <row r="41" spans="2:8" ht="15" x14ac:dyDescent="0.25">
      <c r="B41" s="21" t="s">
        <v>21</v>
      </c>
      <c r="C41" s="95">
        <v>60</v>
      </c>
      <c r="D41" s="84">
        <f t="shared" si="7"/>
        <v>0.30618621784789724</v>
      </c>
      <c r="E41" s="51">
        <f t="shared" si="4"/>
        <v>2.2734326675206367</v>
      </c>
      <c r="F41" s="4">
        <f t="shared" si="0"/>
        <v>9.0937306700825467</v>
      </c>
      <c r="G41" s="4">
        <f t="shared" si="1"/>
        <v>142.95563033078034</v>
      </c>
      <c r="H41" s="123" t="str">
        <f t="shared" si="2"/>
        <v>&gt;100</v>
      </c>
    </row>
    <row r="42" spans="2:8" ht="15" x14ac:dyDescent="0.25">
      <c r="B42" s="21"/>
      <c r="C42" s="95">
        <v>70</v>
      </c>
      <c r="D42" s="84">
        <f t="shared" si="7"/>
        <v>0.33071891388307384</v>
      </c>
      <c r="E42" s="51">
        <f t="shared" si="4"/>
        <v>2.4555879355818231</v>
      </c>
      <c r="F42" s="4">
        <f t="shared" si="0"/>
        <v>9.8223517423272924</v>
      </c>
      <c r="G42" s="4">
        <f t="shared" si="1"/>
        <v>132.35119593589101</v>
      </c>
      <c r="H42" s="123" t="str">
        <f t="shared" si="2"/>
        <v>&gt;100</v>
      </c>
    </row>
    <row r="43" spans="2:8" ht="15" x14ac:dyDescent="0.25">
      <c r="B43" s="21"/>
      <c r="C43" s="95">
        <v>80</v>
      </c>
      <c r="D43" s="84">
        <f t="shared" si="7"/>
        <v>0.35355339059327379</v>
      </c>
      <c r="E43" s="51">
        <f t="shared" si="4"/>
        <v>2.6251339251550583</v>
      </c>
      <c r="F43" s="4">
        <f t="shared" si="0"/>
        <v>10.500535700620233</v>
      </c>
      <c r="G43" s="4">
        <f t="shared" si="1"/>
        <v>123.80320748047293</v>
      </c>
      <c r="H43" s="123" t="str">
        <f t="shared" si="2"/>
        <v>&gt;100</v>
      </c>
    </row>
    <row r="44" spans="2:8" ht="15.75" thickBot="1" x14ac:dyDescent="0.3">
      <c r="B44" s="23"/>
      <c r="C44" s="96">
        <v>90</v>
      </c>
      <c r="D44" s="85">
        <f t="shared" si="7"/>
        <v>0.375</v>
      </c>
      <c r="E44" s="52">
        <f t="shared" si="4"/>
        <v>2.7843749999999998</v>
      </c>
      <c r="F44" s="7">
        <f t="shared" si="0"/>
        <v>11.137499999999999</v>
      </c>
      <c r="G44" s="7">
        <f t="shared" si="1"/>
        <v>116.72278338945006</v>
      </c>
      <c r="H44" s="124" t="str">
        <f t="shared" si="2"/>
        <v>&gt;100</v>
      </c>
    </row>
    <row r="45" spans="2:8" ht="15" x14ac:dyDescent="0.25">
      <c r="B45" s="24"/>
      <c r="C45" s="94">
        <v>20</v>
      </c>
      <c r="D45" s="83">
        <f>(C45/40*B$47^2)^0.5</f>
        <v>0.21213203435596426</v>
      </c>
      <c r="E45" s="48">
        <f>F45/4</f>
        <v>1.5750803550930346</v>
      </c>
      <c r="F45" s="49">
        <f t="shared" ref="F45:F76" si="8">$D45*5940/D$7/$D$8</f>
        <v>6.3003214203721383</v>
      </c>
      <c r="G45" s="49">
        <f t="shared" ref="G45:G76" si="9">D$6/F45*100</f>
        <v>206.33867913412161</v>
      </c>
      <c r="H45" s="122" t="str">
        <f t="shared" ref="H45:H76" si="10">IF(G45&gt;100,"&gt;100",G45)</f>
        <v>&gt;100</v>
      </c>
    </row>
    <row r="46" spans="2:8" ht="15" x14ac:dyDescent="0.25">
      <c r="B46" s="25"/>
      <c r="C46" s="95">
        <v>30</v>
      </c>
      <c r="D46" s="84">
        <f t="shared" ref="D46:D52" si="11">(C46/40*B$47^2)^0.5</f>
        <v>0.25980762113533162</v>
      </c>
      <c r="E46" s="51">
        <f t="shared" si="4"/>
        <v>1.9290715869298374</v>
      </c>
      <c r="F46" s="4">
        <f t="shared" si="8"/>
        <v>7.7162863477193495</v>
      </c>
      <c r="G46" s="4">
        <f t="shared" si="9"/>
        <v>168.47482602615341</v>
      </c>
      <c r="H46" s="123" t="str">
        <f t="shared" si="10"/>
        <v>&gt;100</v>
      </c>
    </row>
    <row r="47" spans="2:8" ht="15" x14ac:dyDescent="0.25">
      <c r="B47" s="26">
        <v>0.3</v>
      </c>
      <c r="C47" s="95">
        <v>40</v>
      </c>
      <c r="D47" s="84">
        <f t="shared" si="11"/>
        <v>0.3</v>
      </c>
      <c r="E47" s="51">
        <f t="shared" si="4"/>
        <v>2.2275</v>
      </c>
      <c r="F47" s="4">
        <f t="shared" si="8"/>
        <v>8.91</v>
      </c>
      <c r="G47" s="4">
        <f t="shared" si="9"/>
        <v>145.90347923681259</v>
      </c>
      <c r="H47" s="123" t="str">
        <f t="shared" si="10"/>
        <v>&gt;100</v>
      </c>
    </row>
    <row r="48" spans="2:8" ht="15" x14ac:dyDescent="0.25">
      <c r="B48" s="24"/>
      <c r="C48" s="95">
        <v>50</v>
      </c>
      <c r="D48" s="84">
        <f t="shared" si="11"/>
        <v>0.33541019662496846</v>
      </c>
      <c r="E48" s="51">
        <f t="shared" si="4"/>
        <v>2.4904207099403908</v>
      </c>
      <c r="F48" s="4">
        <f t="shared" si="8"/>
        <v>9.9616828397615631</v>
      </c>
      <c r="G48" s="4">
        <f t="shared" si="9"/>
        <v>130.50003909089682</v>
      </c>
      <c r="H48" s="123" t="str">
        <f t="shared" si="10"/>
        <v>&gt;100</v>
      </c>
    </row>
    <row r="49" spans="2:8" ht="15" x14ac:dyDescent="0.25">
      <c r="B49" s="25" t="s">
        <v>8</v>
      </c>
      <c r="C49" s="95">
        <v>60</v>
      </c>
      <c r="D49" s="84">
        <f t="shared" si="11"/>
        <v>0.36742346141747673</v>
      </c>
      <c r="E49" s="51">
        <f t="shared" si="4"/>
        <v>2.7281192010247644</v>
      </c>
      <c r="F49" s="4">
        <f t="shared" si="8"/>
        <v>10.912476804099057</v>
      </c>
      <c r="G49" s="4">
        <f t="shared" si="9"/>
        <v>119.12969194231695</v>
      </c>
      <c r="H49" s="123" t="str">
        <f t="shared" si="10"/>
        <v>&gt;100</v>
      </c>
    </row>
    <row r="50" spans="2:8" ht="15" x14ac:dyDescent="0.25">
      <c r="B50" s="24"/>
      <c r="C50" s="95">
        <v>70</v>
      </c>
      <c r="D50" s="84">
        <f t="shared" si="11"/>
        <v>0.3968626966596886</v>
      </c>
      <c r="E50" s="51">
        <f t="shared" si="4"/>
        <v>2.9467055226981875</v>
      </c>
      <c r="F50" s="4">
        <f t="shared" si="8"/>
        <v>11.78682209079275</v>
      </c>
      <c r="G50" s="4">
        <f t="shared" si="9"/>
        <v>110.29266327990919</v>
      </c>
      <c r="H50" s="123" t="str">
        <f t="shared" si="10"/>
        <v>&gt;100</v>
      </c>
    </row>
    <row r="51" spans="2:8" ht="15" x14ac:dyDescent="0.25">
      <c r="B51" s="24"/>
      <c r="C51" s="95">
        <v>80</v>
      </c>
      <c r="D51" s="84">
        <f t="shared" si="11"/>
        <v>0.42426406871192851</v>
      </c>
      <c r="E51" s="51">
        <f t="shared" si="4"/>
        <v>3.1501607101860691</v>
      </c>
      <c r="F51" s="4">
        <f t="shared" si="8"/>
        <v>12.600642840744277</v>
      </c>
      <c r="G51" s="4">
        <f t="shared" si="9"/>
        <v>103.1693395670608</v>
      </c>
      <c r="H51" s="123" t="str">
        <f t="shared" si="10"/>
        <v>&gt;100</v>
      </c>
    </row>
    <row r="52" spans="2:8" ht="15.75" thickBot="1" x14ac:dyDescent="0.3">
      <c r="B52" s="27"/>
      <c r="C52" s="96">
        <v>90</v>
      </c>
      <c r="D52" s="85">
        <f t="shared" si="11"/>
        <v>0.45</v>
      </c>
      <c r="E52" s="52">
        <f t="shared" si="4"/>
        <v>3.3412500000000001</v>
      </c>
      <c r="F52" s="7">
        <f t="shared" si="8"/>
        <v>13.365</v>
      </c>
      <c r="G52" s="7">
        <f t="shared" si="9"/>
        <v>97.268986157875048</v>
      </c>
      <c r="H52" s="124">
        <f t="shared" si="10"/>
        <v>97.268986157875048</v>
      </c>
    </row>
    <row r="53" spans="2:8" ht="15" x14ac:dyDescent="0.25">
      <c r="B53" s="28"/>
      <c r="C53" s="94">
        <v>20</v>
      </c>
      <c r="D53" s="83">
        <f>(C53/40*B$54^2)^0.5</f>
        <v>0.24748737341529162</v>
      </c>
      <c r="E53" s="48">
        <f>F53/4</f>
        <v>1.8375937476085404</v>
      </c>
      <c r="F53" s="49">
        <f t="shared" si="8"/>
        <v>7.3503749904341618</v>
      </c>
      <c r="G53" s="49">
        <f t="shared" si="9"/>
        <v>176.86172497210424</v>
      </c>
      <c r="H53" s="122" t="str">
        <f t="shared" si="10"/>
        <v>&gt;100</v>
      </c>
    </row>
    <row r="54" spans="2:8" ht="15" x14ac:dyDescent="0.25">
      <c r="B54" s="29">
        <v>0.35</v>
      </c>
      <c r="C54" s="95">
        <v>30</v>
      </c>
      <c r="D54" s="84">
        <f t="shared" ref="D54:D60" si="12">(C54/40*B$54^2)^0.5</f>
        <v>0.30310889132455349</v>
      </c>
      <c r="E54" s="51">
        <f t="shared" si="4"/>
        <v>2.2505835180848095</v>
      </c>
      <c r="F54" s="4">
        <f t="shared" si="8"/>
        <v>9.002334072339238</v>
      </c>
      <c r="G54" s="4">
        <f t="shared" si="9"/>
        <v>144.40699373670296</v>
      </c>
      <c r="H54" s="123" t="str">
        <f t="shared" si="10"/>
        <v>&gt;100</v>
      </c>
    </row>
    <row r="55" spans="2:8" ht="15" x14ac:dyDescent="0.25">
      <c r="B55" s="29"/>
      <c r="C55" s="95">
        <v>40</v>
      </c>
      <c r="D55" s="84">
        <f t="shared" si="12"/>
        <v>0.35</v>
      </c>
      <c r="E55" s="51">
        <f t="shared" si="4"/>
        <v>2.5987499999999999</v>
      </c>
      <c r="F55" s="4">
        <f t="shared" si="8"/>
        <v>10.395</v>
      </c>
      <c r="G55" s="4">
        <f t="shared" si="9"/>
        <v>125.06012506012507</v>
      </c>
      <c r="H55" s="123" t="str">
        <f t="shared" si="10"/>
        <v>&gt;100</v>
      </c>
    </row>
    <row r="56" spans="2:8" ht="15" x14ac:dyDescent="0.25">
      <c r="B56" s="29" t="s">
        <v>29</v>
      </c>
      <c r="C56" s="95">
        <v>50</v>
      </c>
      <c r="D56" s="84">
        <f t="shared" si="12"/>
        <v>0.39131189606246319</v>
      </c>
      <c r="E56" s="51">
        <f t="shared" si="4"/>
        <v>2.9054908282637895</v>
      </c>
      <c r="F56" s="4">
        <f t="shared" si="8"/>
        <v>11.621963313055158</v>
      </c>
      <c r="G56" s="4">
        <f t="shared" si="9"/>
        <v>111.85717636362584</v>
      </c>
      <c r="H56" s="123" t="str">
        <f t="shared" si="10"/>
        <v>&gt;100</v>
      </c>
    </row>
    <row r="57" spans="2:8" ht="15" x14ac:dyDescent="0.25">
      <c r="B57" s="29"/>
      <c r="C57" s="95">
        <v>60</v>
      </c>
      <c r="D57" s="84">
        <f t="shared" si="12"/>
        <v>0.42866070498705611</v>
      </c>
      <c r="E57" s="51">
        <f t="shared" si="4"/>
        <v>3.1828057345288916</v>
      </c>
      <c r="F57" s="4">
        <f t="shared" si="8"/>
        <v>12.731222938115566</v>
      </c>
      <c r="G57" s="4">
        <f t="shared" si="9"/>
        <v>102.11116452198597</v>
      </c>
      <c r="H57" s="123" t="str">
        <f t="shared" si="10"/>
        <v>&gt;100</v>
      </c>
    </row>
    <row r="58" spans="2:8" ht="14.25" x14ac:dyDescent="0.2">
      <c r="B58" s="61"/>
      <c r="C58" s="95">
        <v>70</v>
      </c>
      <c r="D58" s="84">
        <f t="shared" si="12"/>
        <v>0.46300647943630335</v>
      </c>
      <c r="E58" s="51">
        <f t="shared" si="4"/>
        <v>3.437823109814552</v>
      </c>
      <c r="F58" s="4">
        <f t="shared" si="8"/>
        <v>13.751292439258208</v>
      </c>
      <c r="G58" s="4">
        <f t="shared" si="9"/>
        <v>94.536568525636454</v>
      </c>
      <c r="H58" s="123">
        <f t="shared" si="10"/>
        <v>94.536568525636454</v>
      </c>
    </row>
    <row r="59" spans="2:8" ht="14.25" x14ac:dyDescent="0.2">
      <c r="B59" s="61"/>
      <c r="C59" s="95">
        <v>80</v>
      </c>
      <c r="D59" s="84">
        <f t="shared" si="12"/>
        <v>0.49497474683058323</v>
      </c>
      <c r="E59" s="51">
        <f t="shared" si="4"/>
        <v>3.6751874952170809</v>
      </c>
      <c r="F59" s="4">
        <f t="shared" si="8"/>
        <v>14.700749980868324</v>
      </c>
      <c r="G59" s="4">
        <f t="shared" si="9"/>
        <v>88.430862486052121</v>
      </c>
      <c r="H59" s="123">
        <f t="shared" si="10"/>
        <v>88.430862486052121</v>
      </c>
    </row>
    <row r="60" spans="2:8" ht="15" thickBot="1" x14ac:dyDescent="0.25">
      <c r="B60" s="61"/>
      <c r="C60" s="96">
        <v>90</v>
      </c>
      <c r="D60" s="85">
        <f t="shared" si="12"/>
        <v>0.52499999999999991</v>
      </c>
      <c r="E60" s="52">
        <f t="shared" si="4"/>
        <v>3.8981249999999994</v>
      </c>
      <c r="F60" s="7">
        <f t="shared" si="8"/>
        <v>15.592499999999998</v>
      </c>
      <c r="G60" s="7">
        <f t="shared" si="9"/>
        <v>83.373416706750049</v>
      </c>
      <c r="H60" s="124">
        <f t="shared" si="10"/>
        <v>83.373416706750049</v>
      </c>
    </row>
    <row r="61" spans="2:8" ht="15" x14ac:dyDescent="0.25">
      <c r="B61" s="31"/>
      <c r="C61" s="94">
        <v>20</v>
      </c>
      <c r="D61" s="83">
        <f>(C61/40*B$63^2)^0.5</f>
        <v>0.28284271247461906</v>
      </c>
      <c r="E61" s="48">
        <f>F61/4</f>
        <v>2.1001071401240465</v>
      </c>
      <c r="F61" s="49">
        <f t="shared" si="8"/>
        <v>8.4004285604961861</v>
      </c>
      <c r="G61" s="49">
        <f t="shared" si="9"/>
        <v>154.75400935059119</v>
      </c>
      <c r="H61" s="122" t="str">
        <f t="shared" si="10"/>
        <v>&gt;100</v>
      </c>
    </row>
    <row r="62" spans="2:8" ht="15" x14ac:dyDescent="0.25">
      <c r="B62" s="32"/>
      <c r="C62" s="95">
        <v>30</v>
      </c>
      <c r="D62" s="84">
        <f t="shared" ref="D62:D68" si="13">(C62/40*B$63^2)^0.5</f>
        <v>0.34641016151377552</v>
      </c>
      <c r="E62" s="51">
        <f t="shared" si="4"/>
        <v>2.5720954492397832</v>
      </c>
      <c r="F62" s="4">
        <f t="shared" si="8"/>
        <v>10.288381796959133</v>
      </c>
      <c r="G62" s="4">
        <f t="shared" si="9"/>
        <v>126.35611951961505</v>
      </c>
      <c r="H62" s="123" t="str">
        <f t="shared" si="10"/>
        <v>&gt;100</v>
      </c>
    </row>
    <row r="63" spans="2:8" ht="15" x14ac:dyDescent="0.25">
      <c r="B63" s="33">
        <v>0.4</v>
      </c>
      <c r="C63" s="95">
        <v>40</v>
      </c>
      <c r="D63" s="84">
        <f t="shared" si="13"/>
        <v>0.4</v>
      </c>
      <c r="E63" s="51">
        <f t="shared" si="4"/>
        <v>2.9699999999999998</v>
      </c>
      <c r="F63" s="4">
        <f t="shared" si="8"/>
        <v>11.879999999999999</v>
      </c>
      <c r="G63" s="4">
        <f t="shared" si="9"/>
        <v>109.42760942760943</v>
      </c>
      <c r="H63" s="123" t="str">
        <f t="shared" si="10"/>
        <v>&gt;100</v>
      </c>
    </row>
    <row r="64" spans="2:8" ht="15" x14ac:dyDescent="0.25">
      <c r="B64" s="31"/>
      <c r="C64" s="95">
        <v>50</v>
      </c>
      <c r="D64" s="84">
        <f t="shared" si="13"/>
        <v>0.44721359549995798</v>
      </c>
      <c r="E64" s="51">
        <f t="shared" si="4"/>
        <v>3.3205609465871881</v>
      </c>
      <c r="F64" s="4">
        <f t="shared" si="8"/>
        <v>13.282243786348753</v>
      </c>
      <c r="G64" s="4">
        <f t="shared" si="9"/>
        <v>97.875029318172608</v>
      </c>
      <c r="H64" s="123">
        <f t="shared" si="10"/>
        <v>97.875029318172608</v>
      </c>
    </row>
    <row r="65" spans="2:8" ht="15" x14ac:dyDescent="0.25">
      <c r="B65" s="32" t="s">
        <v>36</v>
      </c>
      <c r="C65" s="95">
        <v>60</v>
      </c>
      <c r="D65" s="84">
        <f t="shared" si="13"/>
        <v>0.48989794855663565</v>
      </c>
      <c r="E65" s="51">
        <f t="shared" si="4"/>
        <v>3.6374922680330193</v>
      </c>
      <c r="F65" s="4">
        <f t="shared" si="8"/>
        <v>14.549969072132077</v>
      </c>
      <c r="G65" s="4">
        <f t="shared" si="9"/>
        <v>89.347268956737707</v>
      </c>
      <c r="H65" s="123">
        <f t="shared" si="10"/>
        <v>89.347268956737707</v>
      </c>
    </row>
    <row r="66" spans="2:8" ht="15" x14ac:dyDescent="0.25">
      <c r="B66" s="31"/>
      <c r="C66" s="95">
        <v>70</v>
      </c>
      <c r="D66" s="84">
        <f t="shared" si="13"/>
        <v>0.52915026221291817</v>
      </c>
      <c r="E66" s="51">
        <f t="shared" si="4"/>
        <v>3.9289406969309177</v>
      </c>
      <c r="F66" s="4">
        <f t="shared" si="8"/>
        <v>15.715762787723671</v>
      </c>
      <c r="G66" s="4">
        <f t="shared" si="9"/>
        <v>82.719497459931873</v>
      </c>
      <c r="H66" s="123">
        <f t="shared" si="10"/>
        <v>82.719497459931873</v>
      </c>
    </row>
    <row r="67" spans="2:8" ht="15" x14ac:dyDescent="0.25">
      <c r="B67" s="31"/>
      <c r="C67" s="95">
        <v>80</v>
      </c>
      <c r="D67" s="84">
        <f t="shared" si="13"/>
        <v>0.56568542494923812</v>
      </c>
      <c r="E67" s="51">
        <f t="shared" si="4"/>
        <v>4.2002142802480931</v>
      </c>
      <c r="F67" s="4">
        <f t="shared" si="8"/>
        <v>16.800857120992372</v>
      </c>
      <c r="G67" s="4">
        <f t="shared" si="9"/>
        <v>77.377004675295595</v>
      </c>
      <c r="H67" s="123">
        <f t="shared" si="10"/>
        <v>77.377004675295595</v>
      </c>
    </row>
    <row r="68" spans="2:8" ht="15.75" thickBot="1" x14ac:dyDescent="0.3">
      <c r="B68" s="34"/>
      <c r="C68" s="96">
        <v>90</v>
      </c>
      <c r="D68" s="85">
        <f t="shared" si="13"/>
        <v>0.60000000000000009</v>
      </c>
      <c r="E68" s="52">
        <f t="shared" si="4"/>
        <v>4.4550000000000001</v>
      </c>
      <c r="F68" s="7">
        <f t="shared" si="8"/>
        <v>17.82</v>
      </c>
      <c r="G68" s="7">
        <f t="shared" si="9"/>
        <v>72.951739618406293</v>
      </c>
      <c r="H68" s="124">
        <f t="shared" si="10"/>
        <v>72.951739618406293</v>
      </c>
    </row>
    <row r="69" spans="2:8" ht="15" x14ac:dyDescent="0.25">
      <c r="B69" s="35"/>
      <c r="C69" s="94">
        <v>20</v>
      </c>
      <c r="D69" s="83">
        <f>(C69/40*B$71^2)^0.5</f>
        <v>0.35355339059327379</v>
      </c>
      <c r="E69" s="48">
        <f>F69/4</f>
        <v>2.6251339251550583</v>
      </c>
      <c r="F69" s="49">
        <f t="shared" si="8"/>
        <v>10.500535700620233</v>
      </c>
      <c r="G69" s="49">
        <f t="shared" si="9"/>
        <v>123.80320748047293</v>
      </c>
      <c r="H69" s="122" t="str">
        <f t="shared" si="10"/>
        <v>&gt;100</v>
      </c>
    </row>
    <row r="70" spans="2:8" ht="15" x14ac:dyDescent="0.25">
      <c r="B70" s="36"/>
      <c r="C70" s="95">
        <v>30</v>
      </c>
      <c r="D70" s="84">
        <f t="shared" ref="D70:D76" si="14">(C70/40*B$71^2)^0.5</f>
        <v>0.4330127018922193</v>
      </c>
      <c r="E70" s="51">
        <f t="shared" si="4"/>
        <v>3.2151193115497287</v>
      </c>
      <c r="F70" s="4">
        <f t="shared" si="8"/>
        <v>12.860477246198915</v>
      </c>
      <c r="G70" s="4">
        <f t="shared" si="9"/>
        <v>101.08489561569205</v>
      </c>
      <c r="H70" s="123" t="str">
        <f t="shared" si="10"/>
        <v>&gt;100</v>
      </c>
    </row>
    <row r="71" spans="2:8" ht="15" x14ac:dyDescent="0.25">
      <c r="B71" s="37">
        <v>0.5</v>
      </c>
      <c r="C71" s="95">
        <v>40</v>
      </c>
      <c r="D71" s="84">
        <f t="shared" si="14"/>
        <v>0.5</v>
      </c>
      <c r="E71" s="51">
        <f t="shared" si="4"/>
        <v>3.7124999999999999</v>
      </c>
      <c r="F71" s="4">
        <f t="shared" si="8"/>
        <v>14.85</v>
      </c>
      <c r="G71" s="4">
        <f t="shared" si="9"/>
        <v>87.542087542087543</v>
      </c>
      <c r="H71" s="123">
        <f t="shared" si="10"/>
        <v>87.542087542087543</v>
      </c>
    </row>
    <row r="72" spans="2:8" ht="15" x14ac:dyDescent="0.25">
      <c r="B72" s="35"/>
      <c r="C72" s="95">
        <v>50</v>
      </c>
      <c r="D72" s="84">
        <f t="shared" si="14"/>
        <v>0.55901699437494745</v>
      </c>
      <c r="E72" s="51">
        <f t="shared" si="4"/>
        <v>4.1507011832339851</v>
      </c>
      <c r="F72" s="4">
        <f t="shared" si="8"/>
        <v>16.60280473293594</v>
      </c>
      <c r="G72" s="4">
        <f t="shared" si="9"/>
        <v>78.300023454538078</v>
      </c>
      <c r="H72" s="123">
        <f t="shared" si="10"/>
        <v>78.300023454538078</v>
      </c>
    </row>
    <row r="73" spans="2:8" ht="15" x14ac:dyDescent="0.25">
      <c r="B73" s="36" t="s">
        <v>10</v>
      </c>
      <c r="C73" s="95">
        <v>60</v>
      </c>
      <c r="D73" s="84">
        <f t="shared" si="14"/>
        <v>0.61237243569579447</v>
      </c>
      <c r="E73" s="51">
        <f t="shared" si="4"/>
        <v>4.5468653350412733</v>
      </c>
      <c r="F73" s="4">
        <f t="shared" si="8"/>
        <v>18.187461340165093</v>
      </c>
      <c r="G73" s="4">
        <f t="shared" si="9"/>
        <v>71.477815165390169</v>
      </c>
      <c r="H73" s="123">
        <f t="shared" si="10"/>
        <v>71.477815165390169</v>
      </c>
    </row>
    <row r="74" spans="2:8" ht="15" x14ac:dyDescent="0.25">
      <c r="B74" s="35"/>
      <c r="C74" s="95">
        <v>70</v>
      </c>
      <c r="D74" s="84">
        <f t="shared" si="14"/>
        <v>0.66143782776614768</v>
      </c>
      <c r="E74" s="51">
        <f t="shared" si="4"/>
        <v>4.9111758711636462</v>
      </c>
      <c r="F74" s="4">
        <f t="shared" si="8"/>
        <v>19.644703484654585</v>
      </c>
      <c r="G74" s="4">
        <f t="shared" si="9"/>
        <v>66.175597967945507</v>
      </c>
      <c r="H74" s="123">
        <f t="shared" si="10"/>
        <v>66.175597967945507</v>
      </c>
    </row>
    <row r="75" spans="2:8" ht="15" x14ac:dyDescent="0.25">
      <c r="B75" s="35"/>
      <c r="C75" s="95">
        <v>80</v>
      </c>
      <c r="D75" s="84">
        <f t="shared" si="14"/>
        <v>0.70710678118654757</v>
      </c>
      <c r="E75" s="51">
        <f t="shared" si="4"/>
        <v>5.2502678503101166</v>
      </c>
      <c r="F75" s="4">
        <f t="shared" si="8"/>
        <v>21.001071401240466</v>
      </c>
      <c r="G75" s="4">
        <f t="shared" si="9"/>
        <v>61.901603740236467</v>
      </c>
      <c r="H75" s="123">
        <f t="shared" si="10"/>
        <v>61.901603740236467</v>
      </c>
    </row>
    <row r="76" spans="2:8" ht="15.75" thickBot="1" x14ac:dyDescent="0.3">
      <c r="B76" s="38"/>
      <c r="C76" s="96">
        <v>90</v>
      </c>
      <c r="D76" s="85">
        <f t="shared" si="14"/>
        <v>0.75</v>
      </c>
      <c r="E76" s="52">
        <f t="shared" si="4"/>
        <v>5.5687499999999996</v>
      </c>
      <c r="F76" s="7">
        <f t="shared" si="8"/>
        <v>22.274999999999999</v>
      </c>
      <c r="G76" s="7">
        <f t="shared" si="9"/>
        <v>58.361391694725029</v>
      </c>
      <c r="H76" s="124">
        <f t="shared" si="10"/>
        <v>58.361391694725029</v>
      </c>
    </row>
    <row r="77" spans="2:8" ht="15" x14ac:dyDescent="0.25">
      <c r="B77" s="39"/>
      <c r="C77" s="94">
        <v>20</v>
      </c>
      <c r="D77" s="83">
        <f>(C77/40*B$79^2)^0.5</f>
        <v>0.42426406871192851</v>
      </c>
      <c r="E77" s="48">
        <f>F77/4</f>
        <v>3.1501607101860691</v>
      </c>
      <c r="F77" s="49">
        <f t="shared" ref="F77:F108" si="15">$D77*5940/D$7/$D$8</f>
        <v>12.600642840744277</v>
      </c>
      <c r="G77" s="49">
        <f t="shared" ref="G77:G108" si="16">D$6/F77*100</f>
        <v>103.1693395670608</v>
      </c>
      <c r="H77" s="122" t="str">
        <f t="shared" ref="H77:H108" si="17">IF(G77&gt;100,"&gt;100",G77)</f>
        <v>&gt;100</v>
      </c>
    </row>
    <row r="78" spans="2:8" ht="15" x14ac:dyDescent="0.25">
      <c r="B78" s="39"/>
      <c r="C78" s="95">
        <v>30</v>
      </c>
      <c r="D78" s="84">
        <f t="shared" ref="D78:D84" si="18">(C78/40*B$79^2)^0.5</f>
        <v>0.51961524227066325</v>
      </c>
      <c r="E78" s="51">
        <f t="shared" si="4"/>
        <v>3.8581431738596748</v>
      </c>
      <c r="F78" s="4">
        <f t="shared" si="15"/>
        <v>15.432572695438699</v>
      </c>
      <c r="G78" s="4">
        <f t="shared" si="16"/>
        <v>84.237413013076704</v>
      </c>
      <c r="H78" s="123">
        <f t="shared" si="17"/>
        <v>84.237413013076704</v>
      </c>
    </row>
    <row r="79" spans="2:8" ht="15" x14ac:dyDescent="0.25">
      <c r="B79" s="40">
        <v>0.6</v>
      </c>
      <c r="C79" s="95">
        <v>40</v>
      </c>
      <c r="D79" s="84">
        <f t="shared" si="18"/>
        <v>0.6</v>
      </c>
      <c r="E79" s="51">
        <f t="shared" ref="E79:E84" si="19">F79/4</f>
        <v>4.4550000000000001</v>
      </c>
      <c r="F79" s="4">
        <f t="shared" si="15"/>
        <v>17.82</v>
      </c>
      <c r="G79" s="4">
        <f t="shared" si="16"/>
        <v>72.951739618406293</v>
      </c>
      <c r="H79" s="123">
        <f t="shared" si="17"/>
        <v>72.951739618406293</v>
      </c>
    </row>
    <row r="80" spans="2:8" ht="15" x14ac:dyDescent="0.25">
      <c r="B80" s="39"/>
      <c r="C80" s="95">
        <v>50</v>
      </c>
      <c r="D80" s="84">
        <f t="shared" si="18"/>
        <v>0.67082039324993692</v>
      </c>
      <c r="E80" s="51">
        <f t="shared" si="19"/>
        <v>4.9808414198807816</v>
      </c>
      <c r="F80" s="4">
        <f t="shared" si="15"/>
        <v>19.923365679523126</v>
      </c>
      <c r="G80" s="4">
        <f t="shared" si="16"/>
        <v>65.25001954544841</v>
      </c>
      <c r="H80" s="123">
        <f t="shared" si="17"/>
        <v>65.25001954544841</v>
      </c>
    </row>
    <row r="81" spans="2:9" ht="15" x14ac:dyDescent="0.25">
      <c r="B81" s="39" t="s">
        <v>11</v>
      </c>
      <c r="C81" s="95">
        <v>60</v>
      </c>
      <c r="D81" s="84">
        <f t="shared" si="18"/>
        <v>0.73484692283495345</v>
      </c>
      <c r="E81" s="51">
        <f t="shared" si="19"/>
        <v>5.4562384020495287</v>
      </c>
      <c r="F81" s="4">
        <f t="shared" si="15"/>
        <v>21.824953608198115</v>
      </c>
      <c r="G81" s="4">
        <f t="shared" si="16"/>
        <v>59.564845971158476</v>
      </c>
      <c r="H81" s="123">
        <f t="shared" si="17"/>
        <v>59.564845971158476</v>
      </c>
    </row>
    <row r="82" spans="2:9" ht="15" x14ac:dyDescent="0.25">
      <c r="B82" s="39"/>
      <c r="C82" s="95">
        <v>70</v>
      </c>
      <c r="D82" s="84">
        <f t="shared" si="18"/>
        <v>0.79372539331937719</v>
      </c>
      <c r="E82" s="51">
        <f t="shared" si="19"/>
        <v>5.8934110453963751</v>
      </c>
      <c r="F82" s="4">
        <f t="shared" si="15"/>
        <v>23.5736441815855</v>
      </c>
      <c r="G82" s="4">
        <f t="shared" si="16"/>
        <v>55.146331639954596</v>
      </c>
      <c r="H82" s="123">
        <f t="shared" si="17"/>
        <v>55.146331639954596</v>
      </c>
    </row>
    <row r="83" spans="2:9" ht="15" x14ac:dyDescent="0.25">
      <c r="B83" s="39"/>
      <c r="C83" s="95">
        <v>80</v>
      </c>
      <c r="D83" s="84">
        <f t="shared" si="18"/>
        <v>0.84852813742385702</v>
      </c>
      <c r="E83" s="51">
        <f t="shared" si="19"/>
        <v>6.3003214203721383</v>
      </c>
      <c r="F83" s="4">
        <f t="shared" si="15"/>
        <v>25.201285681488553</v>
      </c>
      <c r="G83" s="4">
        <f t="shared" si="16"/>
        <v>51.584669783530401</v>
      </c>
      <c r="H83" s="123">
        <f t="shared" si="17"/>
        <v>51.584669783530401</v>
      </c>
    </row>
    <row r="84" spans="2:9" ht="15.75" thickBot="1" x14ac:dyDescent="0.3">
      <c r="B84" s="41"/>
      <c r="C84" s="96">
        <v>90</v>
      </c>
      <c r="D84" s="85">
        <f t="shared" si="18"/>
        <v>0.9</v>
      </c>
      <c r="E84" s="52">
        <f t="shared" si="19"/>
        <v>6.6825000000000001</v>
      </c>
      <c r="F84" s="7">
        <f t="shared" si="15"/>
        <v>26.73</v>
      </c>
      <c r="G84" s="7">
        <f t="shared" si="16"/>
        <v>48.634493078937524</v>
      </c>
      <c r="H84" s="124">
        <f t="shared" si="17"/>
        <v>48.634493078937524</v>
      </c>
    </row>
    <row r="85" spans="2:9" ht="15" x14ac:dyDescent="0.25">
      <c r="B85" s="42"/>
      <c r="C85" s="94">
        <v>20</v>
      </c>
      <c r="D85" s="83">
        <f>(C85/40*B$87^2)^0.5</f>
        <v>0.56568542494923812</v>
      </c>
      <c r="E85" s="48">
        <f>F85/4</f>
        <v>4.2002142802480931</v>
      </c>
      <c r="F85" s="49">
        <f t="shared" si="15"/>
        <v>16.800857120992372</v>
      </c>
      <c r="G85" s="49">
        <f t="shared" si="16"/>
        <v>77.377004675295595</v>
      </c>
      <c r="H85" s="122">
        <f t="shared" si="17"/>
        <v>77.377004675295595</v>
      </c>
      <c r="I85" s="2"/>
    </row>
    <row r="86" spans="2:9" ht="15" x14ac:dyDescent="0.25">
      <c r="B86" s="42"/>
      <c r="C86" s="95">
        <v>30</v>
      </c>
      <c r="D86" s="84">
        <f t="shared" ref="D86:D92" si="20">(C86/40*B$87^2)^0.5</f>
        <v>0.69282032302755103</v>
      </c>
      <c r="E86" s="51">
        <f t="shared" ref="E86:E92" si="21">F86/4</f>
        <v>5.1441908984795663</v>
      </c>
      <c r="F86" s="4">
        <f t="shared" si="15"/>
        <v>20.576763593918265</v>
      </c>
      <c r="G86" s="4">
        <f t="shared" si="16"/>
        <v>63.178059759807525</v>
      </c>
      <c r="H86" s="123">
        <f t="shared" si="17"/>
        <v>63.178059759807525</v>
      </c>
    </row>
    <row r="87" spans="2:9" ht="15" x14ac:dyDescent="0.25">
      <c r="B87" s="43">
        <v>0.8</v>
      </c>
      <c r="C87" s="95">
        <v>40</v>
      </c>
      <c r="D87" s="84">
        <f t="shared" si="20"/>
        <v>0.8</v>
      </c>
      <c r="E87" s="51">
        <f t="shared" si="21"/>
        <v>5.9399999999999995</v>
      </c>
      <c r="F87" s="4">
        <f t="shared" si="15"/>
        <v>23.759999999999998</v>
      </c>
      <c r="G87" s="4">
        <f t="shared" si="16"/>
        <v>54.713804713804713</v>
      </c>
      <c r="H87" s="123">
        <f t="shared" si="17"/>
        <v>54.713804713804713</v>
      </c>
    </row>
    <row r="88" spans="2:9" ht="15" x14ac:dyDescent="0.25">
      <c r="B88" s="42"/>
      <c r="C88" s="95">
        <v>50</v>
      </c>
      <c r="D88" s="84">
        <f t="shared" si="20"/>
        <v>0.89442719099991597</v>
      </c>
      <c r="E88" s="51">
        <f t="shared" si="21"/>
        <v>6.6411218931743763</v>
      </c>
      <c r="F88" s="4">
        <f t="shared" si="15"/>
        <v>26.564487572697505</v>
      </c>
      <c r="G88" s="4">
        <f t="shared" si="16"/>
        <v>48.937514659086304</v>
      </c>
      <c r="H88" s="123">
        <f t="shared" si="17"/>
        <v>48.937514659086304</v>
      </c>
    </row>
    <row r="89" spans="2:9" ht="15" x14ac:dyDescent="0.25">
      <c r="B89" s="42" t="s">
        <v>22</v>
      </c>
      <c r="C89" s="95">
        <v>60</v>
      </c>
      <c r="D89" s="84">
        <f t="shared" si="20"/>
        <v>0.97979589711327131</v>
      </c>
      <c r="E89" s="51">
        <f t="shared" si="21"/>
        <v>7.2749845360660386</v>
      </c>
      <c r="F89" s="4">
        <f t="shared" si="15"/>
        <v>29.099938144264154</v>
      </c>
      <c r="G89" s="4">
        <f t="shared" si="16"/>
        <v>44.673634478368854</v>
      </c>
      <c r="H89" s="123">
        <f t="shared" si="17"/>
        <v>44.673634478368854</v>
      </c>
    </row>
    <row r="90" spans="2:9" ht="15" x14ac:dyDescent="0.25">
      <c r="B90" s="42"/>
      <c r="C90" s="95">
        <v>70</v>
      </c>
      <c r="D90" s="84">
        <f t="shared" si="20"/>
        <v>1.0583005244258363</v>
      </c>
      <c r="E90" s="51">
        <f t="shared" si="21"/>
        <v>7.8578813938618355</v>
      </c>
      <c r="F90" s="4">
        <f t="shared" si="15"/>
        <v>31.431525575447342</v>
      </c>
      <c r="G90" s="4">
        <f t="shared" si="16"/>
        <v>41.359748729965936</v>
      </c>
      <c r="H90" s="123">
        <f t="shared" si="17"/>
        <v>41.359748729965936</v>
      </c>
    </row>
    <row r="91" spans="2:9" ht="15" x14ac:dyDescent="0.25">
      <c r="B91" s="42"/>
      <c r="C91" s="95">
        <v>80</v>
      </c>
      <c r="D91" s="84">
        <f t="shared" si="20"/>
        <v>1.1313708498984762</v>
      </c>
      <c r="E91" s="51">
        <f t="shared" si="21"/>
        <v>8.4004285604961861</v>
      </c>
      <c r="F91" s="4">
        <f t="shared" si="15"/>
        <v>33.601714241984745</v>
      </c>
      <c r="G91" s="4">
        <f t="shared" si="16"/>
        <v>38.688502337647797</v>
      </c>
      <c r="H91" s="123">
        <f t="shared" si="17"/>
        <v>38.688502337647797</v>
      </c>
    </row>
    <row r="92" spans="2:9" ht="15.75" thickBot="1" x14ac:dyDescent="0.3">
      <c r="B92" s="44"/>
      <c r="C92" s="96">
        <v>90</v>
      </c>
      <c r="D92" s="85">
        <f t="shared" si="20"/>
        <v>1.2000000000000002</v>
      </c>
      <c r="E92" s="52">
        <f t="shared" si="21"/>
        <v>8.91</v>
      </c>
      <c r="F92" s="7">
        <f t="shared" si="15"/>
        <v>35.64</v>
      </c>
      <c r="G92" s="7">
        <f t="shared" si="16"/>
        <v>36.475869809203147</v>
      </c>
      <c r="H92" s="124">
        <f t="shared" si="17"/>
        <v>36.475869809203147</v>
      </c>
    </row>
    <row r="93" spans="2:9" ht="15" x14ac:dyDescent="0.25">
      <c r="B93" s="65"/>
      <c r="C93" s="94">
        <v>20</v>
      </c>
      <c r="D93" s="83">
        <f>(C93/40*B$95^2)^0.5</f>
        <v>0.70710678118654757</v>
      </c>
      <c r="E93" s="48">
        <f>F93/4</f>
        <v>5.2502678503101166</v>
      </c>
      <c r="F93" s="49">
        <f t="shared" si="15"/>
        <v>21.001071401240466</v>
      </c>
      <c r="G93" s="49">
        <f t="shared" si="16"/>
        <v>61.901603740236467</v>
      </c>
      <c r="H93" s="122">
        <f t="shared" si="17"/>
        <v>61.901603740236467</v>
      </c>
    </row>
    <row r="94" spans="2:9" ht="15" x14ac:dyDescent="0.25">
      <c r="B94" s="65"/>
      <c r="C94" s="95">
        <v>30</v>
      </c>
      <c r="D94" s="84">
        <f t="shared" ref="D94:D100" si="22">(C94/40*B$95^2)^0.5</f>
        <v>0.8660254037844386</v>
      </c>
      <c r="E94" s="51">
        <f t="shared" ref="E94:E100" si="23">F94/4</f>
        <v>6.4302386230994575</v>
      </c>
      <c r="F94" s="4">
        <f t="shared" si="15"/>
        <v>25.72095449239783</v>
      </c>
      <c r="G94" s="4">
        <f t="shared" si="16"/>
        <v>50.542447807846024</v>
      </c>
      <c r="H94" s="123">
        <f t="shared" si="17"/>
        <v>50.542447807846024</v>
      </c>
    </row>
    <row r="95" spans="2:9" ht="15" x14ac:dyDescent="0.25">
      <c r="B95" s="66">
        <v>1</v>
      </c>
      <c r="C95" s="95">
        <v>40</v>
      </c>
      <c r="D95" s="84">
        <f t="shared" si="22"/>
        <v>1</v>
      </c>
      <c r="E95" s="51">
        <f t="shared" si="23"/>
        <v>7.4249999999999998</v>
      </c>
      <c r="F95" s="4">
        <f t="shared" si="15"/>
        <v>29.7</v>
      </c>
      <c r="G95" s="4">
        <f t="shared" si="16"/>
        <v>43.771043771043772</v>
      </c>
      <c r="H95" s="123">
        <f t="shared" si="17"/>
        <v>43.771043771043772</v>
      </c>
    </row>
    <row r="96" spans="2:9" ht="15" x14ac:dyDescent="0.25">
      <c r="B96" s="65"/>
      <c r="C96" s="95">
        <v>50</v>
      </c>
      <c r="D96" s="84">
        <f t="shared" si="22"/>
        <v>1.1180339887498949</v>
      </c>
      <c r="E96" s="51">
        <f t="shared" si="23"/>
        <v>8.3014023664679701</v>
      </c>
      <c r="F96" s="4">
        <f t="shared" si="15"/>
        <v>33.205609465871881</v>
      </c>
      <c r="G96" s="4">
        <f t="shared" si="16"/>
        <v>39.150011727269039</v>
      </c>
      <c r="H96" s="123">
        <f t="shared" si="17"/>
        <v>39.150011727269039</v>
      </c>
    </row>
    <row r="97" spans="2:8" ht="15" x14ac:dyDescent="0.25">
      <c r="B97" s="65" t="s">
        <v>30</v>
      </c>
      <c r="C97" s="95">
        <v>60</v>
      </c>
      <c r="D97" s="84">
        <f t="shared" si="22"/>
        <v>1.2247448713915889</v>
      </c>
      <c r="E97" s="51">
        <f t="shared" si="23"/>
        <v>9.0937306700825467</v>
      </c>
      <c r="F97" s="4">
        <f t="shared" si="15"/>
        <v>36.374922680330187</v>
      </c>
      <c r="G97" s="4">
        <f t="shared" si="16"/>
        <v>35.738907582695084</v>
      </c>
      <c r="H97" s="123">
        <f t="shared" si="17"/>
        <v>35.738907582695084</v>
      </c>
    </row>
    <row r="98" spans="2:8" ht="15" x14ac:dyDescent="0.25">
      <c r="B98" s="65"/>
      <c r="C98" s="95">
        <v>70</v>
      </c>
      <c r="D98" s="84">
        <f t="shared" si="22"/>
        <v>1.3228756555322954</v>
      </c>
      <c r="E98" s="51">
        <f t="shared" si="23"/>
        <v>9.8223517423272924</v>
      </c>
      <c r="F98" s="4">
        <f t="shared" si="15"/>
        <v>39.289406969309169</v>
      </c>
      <c r="G98" s="4">
        <f t="shared" si="16"/>
        <v>33.087798983972753</v>
      </c>
      <c r="H98" s="123">
        <f t="shared" si="17"/>
        <v>33.087798983972753</v>
      </c>
    </row>
    <row r="99" spans="2:8" ht="15" x14ac:dyDescent="0.25">
      <c r="B99" s="65"/>
      <c r="C99" s="95">
        <v>80</v>
      </c>
      <c r="D99" s="84">
        <f t="shared" si="22"/>
        <v>1.4142135623730951</v>
      </c>
      <c r="E99" s="51">
        <f t="shared" si="23"/>
        <v>10.500535700620233</v>
      </c>
      <c r="F99" s="4">
        <f t="shared" si="15"/>
        <v>42.002142802480932</v>
      </c>
      <c r="G99" s="4">
        <f t="shared" si="16"/>
        <v>30.950801870118234</v>
      </c>
      <c r="H99" s="123">
        <f t="shared" si="17"/>
        <v>30.950801870118234</v>
      </c>
    </row>
    <row r="100" spans="2:8" ht="15.75" thickBot="1" x14ac:dyDescent="0.3">
      <c r="B100" s="67"/>
      <c r="C100" s="96">
        <v>90</v>
      </c>
      <c r="D100" s="85">
        <f t="shared" si="22"/>
        <v>1.5</v>
      </c>
      <c r="E100" s="52">
        <f t="shared" si="23"/>
        <v>11.137499999999999</v>
      </c>
      <c r="F100" s="7">
        <f t="shared" si="15"/>
        <v>44.55</v>
      </c>
      <c r="G100" s="7">
        <f t="shared" si="16"/>
        <v>29.180695847362514</v>
      </c>
      <c r="H100" s="124">
        <f t="shared" si="17"/>
        <v>29.180695847362514</v>
      </c>
    </row>
    <row r="101" spans="2:8" ht="15" x14ac:dyDescent="0.25">
      <c r="B101" s="90"/>
      <c r="C101" s="94">
        <v>20</v>
      </c>
      <c r="D101" s="83">
        <f>(C101/40*B$103^2)^0.5</f>
        <v>0.84852813742385702</v>
      </c>
      <c r="E101" s="48">
        <f>F101/4</f>
        <v>6.3003214203721383</v>
      </c>
      <c r="F101" s="49">
        <f t="shared" si="15"/>
        <v>25.201285681488553</v>
      </c>
      <c r="G101" s="49">
        <f t="shared" si="16"/>
        <v>51.584669783530401</v>
      </c>
      <c r="H101" s="122">
        <f t="shared" si="17"/>
        <v>51.584669783530401</v>
      </c>
    </row>
    <row r="102" spans="2:8" ht="15" x14ac:dyDescent="0.25">
      <c r="B102" s="90"/>
      <c r="C102" s="95">
        <v>30</v>
      </c>
      <c r="D102" s="84">
        <f t="shared" ref="D102:D108" si="24">(C102/40*B$103^2)^0.5</f>
        <v>1.0392304845413265</v>
      </c>
      <c r="E102" s="51">
        <f t="shared" ref="E102:E108" si="25">F102/4</f>
        <v>7.7162863477193495</v>
      </c>
      <c r="F102" s="4">
        <f t="shared" si="15"/>
        <v>30.865145390877398</v>
      </c>
      <c r="G102" s="4">
        <f t="shared" si="16"/>
        <v>42.118706506538352</v>
      </c>
      <c r="H102" s="123">
        <f t="shared" si="17"/>
        <v>42.118706506538352</v>
      </c>
    </row>
    <row r="103" spans="2:8" ht="15" x14ac:dyDescent="0.25">
      <c r="B103" s="92">
        <v>1.2</v>
      </c>
      <c r="C103" s="95">
        <v>40</v>
      </c>
      <c r="D103" s="84">
        <f t="shared" si="24"/>
        <v>1.2</v>
      </c>
      <c r="E103" s="51">
        <f t="shared" si="25"/>
        <v>8.91</v>
      </c>
      <c r="F103" s="4">
        <f t="shared" si="15"/>
        <v>35.64</v>
      </c>
      <c r="G103" s="4">
        <f t="shared" si="16"/>
        <v>36.475869809203147</v>
      </c>
      <c r="H103" s="123">
        <f t="shared" si="17"/>
        <v>36.475869809203147</v>
      </c>
    </row>
    <row r="104" spans="2:8" ht="15" x14ac:dyDescent="0.25">
      <c r="B104" s="90"/>
      <c r="C104" s="95">
        <v>50</v>
      </c>
      <c r="D104" s="84">
        <f t="shared" si="24"/>
        <v>1.3416407864998738</v>
      </c>
      <c r="E104" s="51">
        <f t="shared" si="25"/>
        <v>9.9616828397615631</v>
      </c>
      <c r="F104" s="4">
        <f t="shared" si="15"/>
        <v>39.846731359046252</v>
      </c>
      <c r="G104" s="4">
        <f t="shared" si="16"/>
        <v>32.625009772724205</v>
      </c>
      <c r="H104" s="123">
        <f t="shared" si="17"/>
        <v>32.625009772724205</v>
      </c>
    </row>
    <row r="105" spans="2:8" ht="15" x14ac:dyDescent="0.25">
      <c r="B105" s="93" t="s">
        <v>9</v>
      </c>
      <c r="C105" s="95">
        <v>60</v>
      </c>
      <c r="D105" s="84">
        <f t="shared" si="24"/>
        <v>1.4696938456699069</v>
      </c>
      <c r="E105" s="51">
        <f t="shared" si="25"/>
        <v>10.912476804099057</v>
      </c>
      <c r="F105" s="4">
        <f t="shared" si="15"/>
        <v>43.64990721639623</v>
      </c>
      <c r="G105" s="4">
        <f t="shared" si="16"/>
        <v>29.782422985579238</v>
      </c>
      <c r="H105" s="123">
        <f t="shared" si="17"/>
        <v>29.782422985579238</v>
      </c>
    </row>
    <row r="106" spans="2:8" ht="15" x14ac:dyDescent="0.25">
      <c r="B106" s="90"/>
      <c r="C106" s="95">
        <v>70</v>
      </c>
      <c r="D106" s="84">
        <f t="shared" si="24"/>
        <v>1.5874507866387544</v>
      </c>
      <c r="E106" s="51">
        <f t="shared" si="25"/>
        <v>11.78682209079275</v>
      </c>
      <c r="F106" s="4">
        <f t="shared" si="15"/>
        <v>47.147288363171</v>
      </c>
      <c r="G106" s="4">
        <f t="shared" si="16"/>
        <v>27.573165819977298</v>
      </c>
      <c r="H106" s="123">
        <f t="shared" si="17"/>
        <v>27.573165819977298</v>
      </c>
    </row>
    <row r="107" spans="2:8" ht="15" x14ac:dyDescent="0.25">
      <c r="B107" s="90"/>
      <c r="C107" s="95">
        <v>80</v>
      </c>
      <c r="D107" s="84">
        <f t="shared" si="24"/>
        <v>1.697056274847714</v>
      </c>
      <c r="E107" s="51">
        <f t="shared" si="25"/>
        <v>12.600642840744277</v>
      </c>
      <c r="F107" s="4">
        <f t="shared" si="15"/>
        <v>50.402571362977106</v>
      </c>
      <c r="G107" s="4">
        <f t="shared" si="16"/>
        <v>25.792334891765201</v>
      </c>
      <c r="H107" s="123">
        <f t="shared" si="17"/>
        <v>25.792334891765201</v>
      </c>
    </row>
    <row r="108" spans="2:8" ht="15.75" thickBot="1" x14ac:dyDescent="0.3">
      <c r="B108" s="91"/>
      <c r="C108" s="96">
        <v>90</v>
      </c>
      <c r="D108" s="85">
        <f t="shared" si="24"/>
        <v>1.8</v>
      </c>
      <c r="E108" s="51">
        <f t="shared" si="25"/>
        <v>13.365</v>
      </c>
      <c r="F108" s="7">
        <f t="shared" si="15"/>
        <v>53.46</v>
      </c>
      <c r="G108" s="7">
        <f t="shared" si="16"/>
        <v>24.317246539468762</v>
      </c>
      <c r="H108" s="124">
        <f t="shared" si="17"/>
        <v>24.317246539468762</v>
      </c>
    </row>
    <row r="109" spans="2:8" ht="15" x14ac:dyDescent="0.25">
      <c r="B109" s="86"/>
      <c r="C109" s="94">
        <v>20</v>
      </c>
      <c r="D109" s="83">
        <f>(C109/40*B$111^2)^0.5</f>
        <v>0.88388347648318444</v>
      </c>
      <c r="E109" s="48">
        <f>F109/4</f>
        <v>6.5628348128876439</v>
      </c>
      <c r="F109" s="49">
        <f t="shared" ref="F109:F116" si="26">$D109*5940/D$7/$D$8</f>
        <v>26.251339251550576</v>
      </c>
      <c r="G109" s="49">
        <f t="shared" ref="G109:G140" si="27">D$6/F109*100</f>
        <v>49.521282992189192</v>
      </c>
      <c r="H109" s="122">
        <f t="shared" ref="H109:H140" si="28">IF(G109&gt;100,"&gt;100",G109)</f>
        <v>49.521282992189192</v>
      </c>
    </row>
    <row r="110" spans="2:8" ht="15" x14ac:dyDescent="0.25">
      <c r="B110" s="86"/>
      <c r="C110" s="95">
        <v>30</v>
      </c>
      <c r="D110" s="84">
        <f t="shared" ref="D110:D116" si="29">(C110/40*B$111^2)^0.5</f>
        <v>1.0825317547305484</v>
      </c>
      <c r="E110" s="51">
        <f t="shared" ref="E110:E116" si="30">F110/4</f>
        <v>8.0377982788743232</v>
      </c>
      <c r="F110" s="4">
        <f t="shared" si="26"/>
        <v>32.151193115497293</v>
      </c>
      <c r="G110" s="4">
        <f t="shared" si="27"/>
        <v>40.433958246276816</v>
      </c>
      <c r="H110" s="123">
        <f t="shared" si="28"/>
        <v>40.433958246276816</v>
      </c>
    </row>
    <row r="111" spans="2:8" ht="15" x14ac:dyDescent="0.25">
      <c r="B111" s="88">
        <v>1.25</v>
      </c>
      <c r="C111" s="95">
        <v>40</v>
      </c>
      <c r="D111" s="84">
        <f t="shared" si="29"/>
        <v>1.25</v>
      </c>
      <c r="E111" s="51">
        <f t="shared" si="30"/>
        <v>9.28125</v>
      </c>
      <c r="F111" s="4">
        <f t="shared" si="26"/>
        <v>37.125</v>
      </c>
      <c r="G111" s="4">
        <f t="shared" si="27"/>
        <v>35.016835016835017</v>
      </c>
      <c r="H111" s="123">
        <f t="shared" si="28"/>
        <v>35.016835016835017</v>
      </c>
    </row>
    <row r="112" spans="2:8" ht="15" x14ac:dyDescent="0.25">
      <c r="B112" s="86"/>
      <c r="C112" s="95">
        <v>50</v>
      </c>
      <c r="D112" s="84">
        <f t="shared" si="29"/>
        <v>1.3975424859373686</v>
      </c>
      <c r="E112" s="51">
        <f t="shared" si="30"/>
        <v>10.376752958084962</v>
      </c>
      <c r="F112" s="4">
        <f t="shared" si="26"/>
        <v>41.507011832339849</v>
      </c>
      <c r="G112" s="4">
        <f t="shared" si="27"/>
        <v>31.320009381815233</v>
      </c>
      <c r="H112" s="123">
        <f t="shared" si="28"/>
        <v>31.320009381815233</v>
      </c>
    </row>
    <row r="113" spans="2:8" ht="15" x14ac:dyDescent="0.25">
      <c r="B113" s="89" t="s">
        <v>35</v>
      </c>
      <c r="C113" s="95">
        <v>60</v>
      </c>
      <c r="D113" s="84">
        <f t="shared" si="29"/>
        <v>1.5309310892394863</v>
      </c>
      <c r="E113" s="51">
        <f t="shared" si="30"/>
        <v>11.367163337603184</v>
      </c>
      <c r="F113" s="4">
        <f t="shared" si="26"/>
        <v>45.468653350412737</v>
      </c>
      <c r="G113" s="4">
        <f t="shared" si="27"/>
        <v>28.591126066156068</v>
      </c>
      <c r="H113" s="123">
        <f t="shared" si="28"/>
        <v>28.591126066156068</v>
      </c>
    </row>
    <row r="114" spans="2:8" ht="15" x14ac:dyDescent="0.25">
      <c r="B114" s="86"/>
      <c r="C114" s="95">
        <v>70</v>
      </c>
      <c r="D114" s="84">
        <f t="shared" si="29"/>
        <v>1.6535945694153691</v>
      </c>
      <c r="E114" s="51">
        <f t="shared" si="30"/>
        <v>12.277939677909114</v>
      </c>
      <c r="F114" s="4">
        <f t="shared" si="26"/>
        <v>49.111758711636455</v>
      </c>
      <c r="G114" s="4">
        <f t="shared" si="27"/>
        <v>26.470239187178208</v>
      </c>
      <c r="H114" s="123">
        <f t="shared" si="28"/>
        <v>26.470239187178208</v>
      </c>
    </row>
    <row r="115" spans="2:8" ht="15" x14ac:dyDescent="0.25">
      <c r="B115" s="86"/>
      <c r="C115" s="95">
        <v>80</v>
      </c>
      <c r="D115" s="84">
        <f t="shared" si="29"/>
        <v>1.7677669529663689</v>
      </c>
      <c r="E115" s="51">
        <f t="shared" si="30"/>
        <v>13.125669625775288</v>
      </c>
      <c r="F115" s="4">
        <f t="shared" si="26"/>
        <v>52.502678503101151</v>
      </c>
      <c r="G115" s="4">
        <f t="shared" si="27"/>
        <v>24.760641496094596</v>
      </c>
      <c r="H115" s="123">
        <f t="shared" si="28"/>
        <v>24.760641496094596</v>
      </c>
    </row>
    <row r="116" spans="2:8" ht="15.75" thickBot="1" x14ac:dyDescent="0.3">
      <c r="B116" s="87"/>
      <c r="C116" s="96">
        <v>90</v>
      </c>
      <c r="D116" s="85">
        <f t="shared" si="29"/>
        <v>1.875</v>
      </c>
      <c r="E116" s="52">
        <f t="shared" si="30"/>
        <v>13.921875</v>
      </c>
      <c r="F116" s="7">
        <f t="shared" si="26"/>
        <v>55.6875</v>
      </c>
      <c r="G116" s="7">
        <f t="shared" si="27"/>
        <v>23.344556677890012</v>
      </c>
      <c r="H116" s="124">
        <f t="shared" si="28"/>
        <v>23.344556677890012</v>
      </c>
    </row>
  </sheetData>
  <mergeCells count="1">
    <mergeCell ref="E10:F10"/>
  </mergeCells>
  <conditionalFormatting sqref="H45:H52">
    <cfRule type="cellIs" dxfId="28" priority="3" operator="between">
      <formula>60</formula>
      <formula>80</formula>
    </cfRule>
  </conditionalFormatting>
  <conditionalFormatting sqref="H13:H116">
    <cfRule type="cellIs" dxfId="27" priority="1" operator="between">
      <formula>60</formula>
      <formula>80</formula>
    </cfRule>
    <cfRule type="cellIs" dxfId="26" priority="2" operator="between">
      <formula>60</formula>
      <formula>80</formula>
    </cfRule>
  </conditionalFormatting>
  <pageMargins left="0.43307086614173229" right="0.43307086614173229" top="0.47244094488188981" bottom="0.19685039370078741" header="0.31496062992125984" footer="0.31496062992125984"/>
  <pageSetup scale="43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A2F1B-EE49-448A-B341-24C223672E99}">
  <dimension ref="A1:H116"/>
  <sheetViews>
    <sheetView zoomScale="90" zoomScaleNormal="90" workbookViewId="0">
      <pane xSplit="3" ySplit="12" topLeftCell="D13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 x14ac:dyDescent="0.2"/>
  <cols>
    <col min="1" max="1" width="7.28515625" bestFit="1" customWidth="1"/>
    <col min="2" max="2" width="12.28515625" bestFit="1" customWidth="1"/>
    <col min="3" max="6" width="9.7109375" customWidth="1"/>
    <col min="7" max="7" width="0" hidden="1" customWidth="1"/>
    <col min="8" max="8" width="11.7109375" customWidth="1"/>
  </cols>
  <sheetData>
    <row r="1" spans="1:8" x14ac:dyDescent="0.2">
      <c r="A1" s="135" t="s">
        <v>57</v>
      </c>
      <c r="B1" s="108" t="s">
        <v>58</v>
      </c>
    </row>
    <row r="2" spans="1:8" x14ac:dyDescent="0.2">
      <c r="B2" s="108" t="s">
        <v>59</v>
      </c>
    </row>
    <row r="3" spans="1:8" x14ac:dyDescent="0.2">
      <c r="B3" s="108" t="s">
        <v>60</v>
      </c>
    </row>
    <row r="4" spans="1:8" x14ac:dyDescent="0.2">
      <c r="B4" s="108" t="s">
        <v>61</v>
      </c>
    </row>
    <row r="6" spans="1:8" ht="15.75" customHeight="1" x14ac:dyDescent="0.2">
      <c r="B6" s="112" t="s">
        <v>53</v>
      </c>
      <c r="C6" s="108"/>
      <c r="D6" s="114">
        <v>20</v>
      </c>
    </row>
    <row r="7" spans="1:8" ht="15.75" customHeight="1" x14ac:dyDescent="0.2">
      <c r="B7" s="113" t="s">
        <v>54</v>
      </c>
      <c r="C7" s="108"/>
      <c r="D7" s="114">
        <v>100</v>
      </c>
    </row>
    <row r="8" spans="1:8" ht="15.75" customHeight="1" x14ac:dyDescent="0.2">
      <c r="B8" s="115" t="s">
        <v>63</v>
      </c>
      <c r="C8" s="116"/>
      <c r="D8" s="114">
        <v>50</v>
      </c>
    </row>
    <row r="9" spans="1:8" ht="15.75" customHeight="1" thickBot="1" x14ac:dyDescent="0.25">
      <c r="B9" s="115" t="s">
        <v>56</v>
      </c>
      <c r="C9" s="116"/>
      <c r="D9" s="131">
        <f>D6*D7*D8/60</f>
        <v>1666.6666666666667</v>
      </c>
    </row>
    <row r="10" spans="1:8" ht="15" x14ac:dyDescent="0.25">
      <c r="B10" s="12"/>
      <c r="C10" s="136" t="s">
        <v>1</v>
      </c>
      <c r="D10" s="59" t="s">
        <v>1</v>
      </c>
      <c r="E10" s="139" t="s">
        <v>47</v>
      </c>
      <c r="F10" s="137"/>
      <c r="G10" s="78" t="s">
        <v>45</v>
      </c>
      <c r="H10" s="126" t="s">
        <v>50</v>
      </c>
    </row>
    <row r="11" spans="1:8" ht="14.25" x14ac:dyDescent="0.2">
      <c r="B11" s="13" t="s">
        <v>1</v>
      </c>
      <c r="C11" s="13" t="s">
        <v>2</v>
      </c>
      <c r="D11" s="72" t="s">
        <v>39</v>
      </c>
      <c r="E11" s="109" t="s">
        <v>48</v>
      </c>
      <c r="F11" s="129" t="s">
        <v>49</v>
      </c>
      <c r="G11" s="72">
        <f>D6</f>
        <v>20</v>
      </c>
      <c r="H11" s="127">
        <f>D6</f>
        <v>20</v>
      </c>
    </row>
    <row r="12" spans="1:8" ht="15" thickBot="1" x14ac:dyDescent="0.25">
      <c r="B12" s="14" t="s">
        <v>23</v>
      </c>
      <c r="C12" s="14" t="s">
        <v>31</v>
      </c>
      <c r="D12" s="3" t="s">
        <v>4</v>
      </c>
      <c r="E12" s="125" t="s">
        <v>51</v>
      </c>
      <c r="F12" s="130" t="s">
        <v>52</v>
      </c>
      <c r="G12" s="10" t="s">
        <v>55</v>
      </c>
      <c r="H12" s="128" t="s">
        <v>55</v>
      </c>
    </row>
    <row r="13" spans="1:8" ht="15" x14ac:dyDescent="0.25">
      <c r="B13" s="62"/>
      <c r="C13" s="64">
        <v>1</v>
      </c>
      <c r="D13" s="121">
        <f>(C13/3*D$15^2)^0.5</f>
        <v>230.9401076758503</v>
      </c>
      <c r="E13" s="48">
        <f>F13/4</f>
        <v>0.69282032302755081</v>
      </c>
      <c r="F13" s="49">
        <f>$D13*60/D$7/D$8</f>
        <v>2.7712812921102032</v>
      </c>
      <c r="G13" s="49">
        <f t="shared" ref="G13:G44" si="0">D$6/F13*100</f>
        <v>721.68783648703231</v>
      </c>
      <c r="H13" s="122" t="str">
        <f t="shared" ref="H13:H44" si="1">IF(G13&gt;100,"&gt;100",G13)</f>
        <v>&gt;100</v>
      </c>
    </row>
    <row r="14" spans="1:8" ht="15" x14ac:dyDescent="0.25">
      <c r="B14" s="53"/>
      <c r="C14" s="6">
        <v>2</v>
      </c>
      <c r="D14" s="101">
        <f>(C14/3*D$15^2)^0.5</f>
        <v>326.59863237109039</v>
      </c>
      <c r="E14" s="51">
        <f t="shared" ref="E14:E78" si="2">F14/4</f>
        <v>0.9797958971132712</v>
      </c>
      <c r="F14" s="4">
        <f t="shared" ref="F14:F20" si="3">$D14*60/D$7/D$8</f>
        <v>3.9191835884530848</v>
      </c>
      <c r="G14" s="4">
        <f t="shared" si="0"/>
        <v>510.31036307982885</v>
      </c>
      <c r="H14" s="123" t="str">
        <f t="shared" si="1"/>
        <v>&gt;100</v>
      </c>
    </row>
    <row r="15" spans="1:8" ht="15" x14ac:dyDescent="0.25">
      <c r="B15" s="54" t="s">
        <v>12</v>
      </c>
      <c r="C15" s="6">
        <v>3</v>
      </c>
      <c r="D15" s="133">
        <v>400</v>
      </c>
      <c r="E15" s="51">
        <f t="shared" si="2"/>
        <v>1.2</v>
      </c>
      <c r="F15" s="4">
        <f t="shared" si="3"/>
        <v>4.8</v>
      </c>
      <c r="G15" s="4">
        <f t="shared" si="0"/>
        <v>416.66666666666669</v>
      </c>
      <c r="H15" s="123" t="str">
        <f t="shared" si="1"/>
        <v>&gt;100</v>
      </c>
    </row>
    <row r="16" spans="1:8" ht="15" x14ac:dyDescent="0.25">
      <c r="B16" s="53"/>
      <c r="C16" s="6">
        <v>4</v>
      </c>
      <c r="D16" s="101">
        <f>(C16/3*D$15^2)^0.5</f>
        <v>461.8802153517006</v>
      </c>
      <c r="E16" s="51">
        <f t="shared" si="2"/>
        <v>1.3856406460551016</v>
      </c>
      <c r="F16" s="4">
        <f t="shared" si="3"/>
        <v>5.5425625842204065</v>
      </c>
      <c r="G16" s="4">
        <f t="shared" si="0"/>
        <v>360.84391824351616</v>
      </c>
      <c r="H16" s="123" t="str">
        <f t="shared" si="1"/>
        <v>&gt;100</v>
      </c>
    </row>
    <row r="17" spans="2:8" ht="15" x14ac:dyDescent="0.25">
      <c r="B17" s="53" t="s">
        <v>5</v>
      </c>
      <c r="C17" s="6">
        <v>5</v>
      </c>
      <c r="D17" s="101">
        <f>(C17/3*D$15^2)^0.5</f>
        <v>516.39777949432232</v>
      </c>
      <c r="E17" s="51">
        <f t="shared" si="2"/>
        <v>1.549193338482967</v>
      </c>
      <c r="F17" s="4">
        <f t="shared" si="3"/>
        <v>6.1967733539318681</v>
      </c>
      <c r="G17" s="4">
        <f t="shared" si="0"/>
        <v>322.74861218395137</v>
      </c>
      <c r="H17" s="123" t="str">
        <f t="shared" si="1"/>
        <v>&gt;100</v>
      </c>
    </row>
    <row r="18" spans="2:8" ht="15" x14ac:dyDescent="0.25">
      <c r="B18" s="53"/>
      <c r="C18" s="6">
        <v>6</v>
      </c>
      <c r="D18" s="101">
        <f>(C18/3*D$15^2)^0.5</f>
        <v>565.68542494923804</v>
      </c>
      <c r="E18" s="51">
        <f t="shared" si="2"/>
        <v>1.6970562748477138</v>
      </c>
      <c r="F18" s="4">
        <f t="shared" si="3"/>
        <v>6.7882250993908553</v>
      </c>
      <c r="G18" s="4">
        <f t="shared" si="0"/>
        <v>294.62782549439487</v>
      </c>
      <c r="H18" s="123" t="str">
        <f t="shared" si="1"/>
        <v>&gt;100</v>
      </c>
    </row>
    <row r="19" spans="2:8" ht="15" x14ac:dyDescent="0.25">
      <c r="B19" s="53"/>
      <c r="C19" s="6">
        <v>7</v>
      </c>
      <c r="D19" s="101">
        <f>(C19/3*D$15^2)^0.5</f>
        <v>611.0100926607787</v>
      </c>
      <c r="E19" s="51">
        <f t="shared" si="2"/>
        <v>1.8330302779823358</v>
      </c>
      <c r="F19" s="4">
        <f t="shared" si="3"/>
        <v>7.332121111929343</v>
      </c>
      <c r="G19" s="4">
        <f t="shared" si="0"/>
        <v>272.7723627949905</v>
      </c>
      <c r="H19" s="123" t="str">
        <f t="shared" si="1"/>
        <v>&gt;100</v>
      </c>
    </row>
    <row r="20" spans="2:8" ht="15.75" thickBot="1" x14ac:dyDescent="0.3">
      <c r="B20" s="63"/>
      <c r="C20" s="9">
        <v>8</v>
      </c>
      <c r="D20" s="134">
        <f>(C20/3*D$15^2)^0.5</f>
        <v>653.19726474218078</v>
      </c>
      <c r="E20" s="52">
        <f t="shared" si="2"/>
        <v>1.9595917942265424</v>
      </c>
      <c r="F20" s="7">
        <f t="shared" si="3"/>
        <v>7.8383671769061696</v>
      </c>
      <c r="G20" s="7">
        <f t="shared" si="0"/>
        <v>255.15518153991442</v>
      </c>
      <c r="H20" s="124" t="str">
        <f t="shared" si="1"/>
        <v>&gt;100</v>
      </c>
    </row>
    <row r="21" spans="2:8" ht="15" x14ac:dyDescent="0.25">
      <c r="B21" s="15"/>
      <c r="C21" s="64">
        <v>1</v>
      </c>
      <c r="D21" s="101">
        <f>(C21/3*D$23^2)^0.5</f>
        <v>346.41016151377545</v>
      </c>
      <c r="E21" s="48">
        <f>F21/4</f>
        <v>1.0392304845413265</v>
      </c>
      <c r="F21" s="49">
        <f>$D21*60/D$7/D$8</f>
        <v>4.156921938165306</v>
      </c>
      <c r="G21" s="49">
        <f t="shared" si="0"/>
        <v>481.12522432468808</v>
      </c>
      <c r="H21" s="122" t="str">
        <f t="shared" si="1"/>
        <v>&gt;100</v>
      </c>
    </row>
    <row r="22" spans="2:8" ht="15" x14ac:dyDescent="0.25">
      <c r="B22" s="15"/>
      <c r="C22" s="6">
        <v>2</v>
      </c>
      <c r="D22" s="101">
        <f>(C22/3*D$23^2)^0.5</f>
        <v>489.89794855663564</v>
      </c>
      <c r="E22" s="51">
        <f t="shared" si="2"/>
        <v>1.4696938456699069</v>
      </c>
      <c r="F22" s="4">
        <f t="shared" ref="F22:F28" si="4">$D22*60/D$7/D$8</f>
        <v>5.8787753826796276</v>
      </c>
      <c r="G22" s="4">
        <f t="shared" si="0"/>
        <v>340.20690871988586</v>
      </c>
      <c r="H22" s="123" t="str">
        <f t="shared" si="1"/>
        <v>&gt;100</v>
      </c>
    </row>
    <row r="23" spans="2:8" ht="15" x14ac:dyDescent="0.25">
      <c r="B23" s="16" t="s">
        <v>19</v>
      </c>
      <c r="C23" s="6">
        <v>3</v>
      </c>
      <c r="D23" s="132">
        <v>600</v>
      </c>
      <c r="E23" s="51">
        <f t="shared" si="2"/>
        <v>1.8</v>
      </c>
      <c r="F23" s="4">
        <f t="shared" si="4"/>
        <v>7.2</v>
      </c>
      <c r="G23" s="4">
        <f t="shared" si="0"/>
        <v>277.77777777777777</v>
      </c>
      <c r="H23" s="123" t="str">
        <f t="shared" si="1"/>
        <v>&gt;100</v>
      </c>
    </row>
    <row r="24" spans="2:8" ht="15" x14ac:dyDescent="0.25">
      <c r="B24" s="15"/>
      <c r="C24" s="6">
        <v>4</v>
      </c>
      <c r="D24" s="101">
        <f>(C24/3*D$23^2)^0.5</f>
        <v>692.8203230275509</v>
      </c>
      <c r="E24" s="51">
        <f t="shared" si="2"/>
        <v>2.078460969082653</v>
      </c>
      <c r="F24" s="4">
        <f t="shared" si="4"/>
        <v>8.3138438763306119</v>
      </c>
      <c r="G24" s="4">
        <f t="shared" si="0"/>
        <v>240.56261216234404</v>
      </c>
      <c r="H24" s="123" t="str">
        <f t="shared" si="1"/>
        <v>&gt;100</v>
      </c>
    </row>
    <row r="25" spans="2:8" ht="15" x14ac:dyDescent="0.25">
      <c r="B25" s="15" t="s">
        <v>6</v>
      </c>
      <c r="C25" s="6">
        <v>5</v>
      </c>
      <c r="D25" s="101">
        <f>(C25/3*D$23^2)^0.5</f>
        <v>774.59666924148337</v>
      </c>
      <c r="E25" s="51">
        <f t="shared" si="2"/>
        <v>2.3237900077244502</v>
      </c>
      <c r="F25" s="4">
        <f t="shared" si="4"/>
        <v>9.2951600308978009</v>
      </c>
      <c r="G25" s="4">
        <f t="shared" si="0"/>
        <v>215.16574145596761</v>
      </c>
      <c r="H25" s="123" t="str">
        <f t="shared" si="1"/>
        <v>&gt;100</v>
      </c>
    </row>
    <row r="26" spans="2:8" ht="15" x14ac:dyDescent="0.25">
      <c r="B26" s="15"/>
      <c r="C26" s="6">
        <v>6</v>
      </c>
      <c r="D26" s="101">
        <f>(C26/3*D$23^2)^0.5</f>
        <v>848.52813742385706</v>
      </c>
      <c r="E26" s="51">
        <f t="shared" si="2"/>
        <v>2.5455844122715714</v>
      </c>
      <c r="F26" s="4">
        <f t="shared" si="4"/>
        <v>10.182337649086286</v>
      </c>
      <c r="G26" s="4">
        <f t="shared" si="0"/>
        <v>196.41855032959651</v>
      </c>
      <c r="H26" s="123" t="str">
        <f t="shared" si="1"/>
        <v>&gt;100</v>
      </c>
    </row>
    <row r="27" spans="2:8" ht="15" x14ac:dyDescent="0.25">
      <c r="B27" s="15"/>
      <c r="C27" s="6">
        <v>7</v>
      </c>
      <c r="D27" s="101">
        <f>(C27/3*D$23^2)^0.5</f>
        <v>916.51513899116799</v>
      </c>
      <c r="E27" s="51">
        <f t="shared" si="2"/>
        <v>2.7495454169735041</v>
      </c>
      <c r="F27" s="4">
        <f t="shared" si="4"/>
        <v>10.998181667894016</v>
      </c>
      <c r="G27" s="4">
        <f t="shared" si="0"/>
        <v>181.84824186332696</v>
      </c>
      <c r="H27" s="123" t="str">
        <f t="shared" si="1"/>
        <v>&gt;100</v>
      </c>
    </row>
    <row r="28" spans="2:8" ht="15.75" thickBot="1" x14ac:dyDescent="0.3">
      <c r="B28" s="17"/>
      <c r="C28" s="9">
        <v>8</v>
      </c>
      <c r="D28" s="101">
        <f>(C28/3*D$23^2)^0.5</f>
        <v>979.79589711327128</v>
      </c>
      <c r="E28" s="52">
        <f t="shared" si="2"/>
        <v>2.9393876913398138</v>
      </c>
      <c r="F28" s="7">
        <f t="shared" si="4"/>
        <v>11.757550765359255</v>
      </c>
      <c r="G28" s="7">
        <f t="shared" si="0"/>
        <v>170.10345435994293</v>
      </c>
      <c r="H28" s="124" t="str">
        <f t="shared" si="1"/>
        <v>&gt;100</v>
      </c>
    </row>
    <row r="29" spans="2:8" ht="15" x14ac:dyDescent="0.25">
      <c r="B29" s="18"/>
      <c r="C29" s="64">
        <v>1</v>
      </c>
      <c r="D29" s="121">
        <f>(C29/3*D$31^2)^0.5</f>
        <v>461.8802153517006</v>
      </c>
      <c r="E29" s="48">
        <f>F29/4</f>
        <v>1.3856406460551016</v>
      </c>
      <c r="F29" s="49">
        <f>$D29*60/D$7/D$8</f>
        <v>5.5425625842204065</v>
      </c>
      <c r="G29" s="49">
        <f t="shared" si="0"/>
        <v>360.84391824351616</v>
      </c>
      <c r="H29" s="122" t="str">
        <f t="shared" si="1"/>
        <v>&gt;100</v>
      </c>
    </row>
    <row r="30" spans="2:8" ht="15" x14ac:dyDescent="0.25">
      <c r="B30" s="18"/>
      <c r="C30" s="6">
        <v>2</v>
      </c>
      <c r="D30" s="101">
        <f>(C30/3*D$31^2)^0.5</f>
        <v>653.19726474218078</v>
      </c>
      <c r="E30" s="51">
        <f t="shared" si="2"/>
        <v>1.9595917942265424</v>
      </c>
      <c r="F30" s="4">
        <f t="shared" ref="F30:F36" si="5">$D30*60/D$7/D$8</f>
        <v>7.8383671769061696</v>
      </c>
      <c r="G30" s="4">
        <f t="shared" si="0"/>
        <v>255.15518153991442</v>
      </c>
      <c r="H30" s="123" t="str">
        <f t="shared" si="1"/>
        <v>&gt;100</v>
      </c>
    </row>
    <row r="31" spans="2:8" ht="15" x14ac:dyDescent="0.25">
      <c r="B31" s="19" t="s">
        <v>13</v>
      </c>
      <c r="C31" s="6">
        <v>3</v>
      </c>
      <c r="D31" s="133">
        <v>800</v>
      </c>
      <c r="E31" s="51">
        <f t="shared" si="2"/>
        <v>2.4</v>
      </c>
      <c r="F31" s="4">
        <f t="shared" si="5"/>
        <v>9.6</v>
      </c>
      <c r="G31" s="4">
        <f t="shared" si="0"/>
        <v>208.33333333333334</v>
      </c>
      <c r="H31" s="123" t="str">
        <f t="shared" si="1"/>
        <v>&gt;100</v>
      </c>
    </row>
    <row r="32" spans="2:8" ht="15" x14ac:dyDescent="0.25">
      <c r="B32" s="18"/>
      <c r="C32" s="6">
        <v>4</v>
      </c>
      <c r="D32" s="101">
        <f>(C32/3*D$31^2)^0.5</f>
        <v>923.7604307034012</v>
      </c>
      <c r="E32" s="51">
        <f t="shared" si="2"/>
        <v>2.7712812921102032</v>
      </c>
      <c r="F32" s="4">
        <f t="shared" si="5"/>
        <v>11.085125168440813</v>
      </c>
      <c r="G32" s="4">
        <f t="shared" si="0"/>
        <v>180.42195912175808</v>
      </c>
      <c r="H32" s="123" t="str">
        <f t="shared" si="1"/>
        <v>&gt;100</v>
      </c>
    </row>
    <row r="33" spans="2:8" ht="15" x14ac:dyDescent="0.25">
      <c r="B33" s="18" t="s">
        <v>7</v>
      </c>
      <c r="C33" s="6">
        <v>5</v>
      </c>
      <c r="D33" s="101">
        <f>(C33/3*D$31^2)^0.5</f>
        <v>1032.7955589886446</v>
      </c>
      <c r="E33" s="51">
        <f t="shared" si="2"/>
        <v>3.0983866769659341</v>
      </c>
      <c r="F33" s="4">
        <f t="shared" si="5"/>
        <v>12.393546707863736</v>
      </c>
      <c r="G33" s="4">
        <f t="shared" si="0"/>
        <v>161.37430609197568</v>
      </c>
      <c r="H33" s="123" t="str">
        <f t="shared" si="1"/>
        <v>&gt;100</v>
      </c>
    </row>
    <row r="34" spans="2:8" ht="15" x14ac:dyDescent="0.25">
      <c r="B34" s="18"/>
      <c r="C34" s="6">
        <v>6</v>
      </c>
      <c r="D34" s="101">
        <f>(C34/3*D$31^2)^0.5</f>
        <v>1131.3708498984761</v>
      </c>
      <c r="E34" s="51">
        <f t="shared" si="2"/>
        <v>3.3941125496954276</v>
      </c>
      <c r="F34" s="4">
        <f t="shared" si="5"/>
        <v>13.576450198781711</v>
      </c>
      <c r="G34" s="4">
        <f t="shared" si="0"/>
        <v>147.31391274719743</v>
      </c>
      <c r="H34" s="123" t="str">
        <f t="shared" si="1"/>
        <v>&gt;100</v>
      </c>
    </row>
    <row r="35" spans="2:8" ht="15" x14ac:dyDescent="0.25">
      <c r="B35" s="18"/>
      <c r="C35" s="6">
        <v>7</v>
      </c>
      <c r="D35" s="101">
        <f>(C35/3*D$31^2)^0.5</f>
        <v>1222.0201853215574</v>
      </c>
      <c r="E35" s="51">
        <f t="shared" si="2"/>
        <v>3.6660605559646715</v>
      </c>
      <c r="F35" s="4">
        <f t="shared" si="5"/>
        <v>14.664242223858686</v>
      </c>
      <c r="G35" s="4">
        <f t="shared" si="0"/>
        <v>136.38618139749525</v>
      </c>
      <c r="H35" s="123" t="str">
        <f t="shared" si="1"/>
        <v>&gt;100</v>
      </c>
    </row>
    <row r="36" spans="2:8" ht="15.75" thickBot="1" x14ac:dyDescent="0.3">
      <c r="B36" s="20"/>
      <c r="C36" s="9">
        <v>8</v>
      </c>
      <c r="D36" s="134">
        <f>(C36/3*D$31^2)^0.5</f>
        <v>1306.3945294843616</v>
      </c>
      <c r="E36" s="52">
        <f t="shared" si="2"/>
        <v>3.9191835884530848</v>
      </c>
      <c r="F36" s="7">
        <f t="shared" si="5"/>
        <v>15.676734353812339</v>
      </c>
      <c r="G36" s="7">
        <f t="shared" si="0"/>
        <v>127.57759076995721</v>
      </c>
      <c r="H36" s="124" t="str">
        <f t="shared" si="1"/>
        <v>&gt;100</v>
      </c>
    </row>
    <row r="37" spans="2:8" ht="15" x14ac:dyDescent="0.25">
      <c r="B37" s="21"/>
      <c r="C37" s="64">
        <v>1</v>
      </c>
      <c r="D37" s="101">
        <f>(C37/3*D$39^2)^0.5</f>
        <v>577.35026918962569</v>
      </c>
      <c r="E37" s="48">
        <f>F37/4</f>
        <v>1.732050807568877</v>
      </c>
      <c r="F37" s="49">
        <f>$D37*60/D$7/D$8</f>
        <v>6.9282032302755079</v>
      </c>
      <c r="G37" s="49">
        <f t="shared" si="0"/>
        <v>288.67513459481296</v>
      </c>
      <c r="H37" s="122" t="str">
        <f t="shared" si="1"/>
        <v>&gt;100</v>
      </c>
    </row>
    <row r="38" spans="2:8" ht="15" x14ac:dyDescent="0.25">
      <c r="B38" s="21"/>
      <c r="C38" s="6">
        <v>2</v>
      </c>
      <c r="D38" s="101">
        <f>(C38/3*D$39^2)^0.5</f>
        <v>816.49658092772597</v>
      </c>
      <c r="E38" s="51">
        <f t="shared" si="2"/>
        <v>2.4494897427831779</v>
      </c>
      <c r="F38" s="4">
        <f t="shared" ref="F38:F44" si="6">$D38*60/D$7/D$8</f>
        <v>9.7979589711327115</v>
      </c>
      <c r="G38" s="4">
        <f t="shared" si="0"/>
        <v>204.12414523193152</v>
      </c>
      <c r="H38" s="123" t="str">
        <f t="shared" si="1"/>
        <v>&gt;100</v>
      </c>
    </row>
    <row r="39" spans="2:8" ht="15" x14ac:dyDescent="0.25">
      <c r="B39" s="22" t="s">
        <v>20</v>
      </c>
      <c r="C39" s="6">
        <v>3</v>
      </c>
      <c r="D39" s="132">
        <v>1000</v>
      </c>
      <c r="E39" s="51">
        <f t="shared" si="2"/>
        <v>3</v>
      </c>
      <c r="F39" s="4">
        <f t="shared" si="6"/>
        <v>12</v>
      </c>
      <c r="G39" s="4">
        <f t="shared" si="0"/>
        <v>166.66666666666669</v>
      </c>
      <c r="H39" s="123" t="str">
        <f t="shared" si="1"/>
        <v>&gt;100</v>
      </c>
    </row>
    <row r="40" spans="2:8" ht="15" x14ac:dyDescent="0.25">
      <c r="B40" s="21"/>
      <c r="C40" s="6">
        <v>4</v>
      </c>
      <c r="D40" s="101">
        <f>(C40/3*D$39^2)^0.5</f>
        <v>1154.7005383792514</v>
      </c>
      <c r="E40" s="51">
        <f t="shared" si="2"/>
        <v>3.4641016151377539</v>
      </c>
      <c r="F40" s="4">
        <f t="shared" si="6"/>
        <v>13.856406460551016</v>
      </c>
      <c r="G40" s="4">
        <f t="shared" si="0"/>
        <v>144.33756729740648</v>
      </c>
      <c r="H40" s="123" t="str">
        <f t="shared" si="1"/>
        <v>&gt;100</v>
      </c>
    </row>
    <row r="41" spans="2:8" ht="15" x14ac:dyDescent="0.25">
      <c r="B41" s="21" t="s">
        <v>21</v>
      </c>
      <c r="C41" s="6">
        <v>5</v>
      </c>
      <c r="D41" s="101">
        <f>(C41/3*D$39^2)^0.5</f>
        <v>1290.9944487358057</v>
      </c>
      <c r="E41" s="51">
        <f t="shared" si="2"/>
        <v>3.8729833462074175</v>
      </c>
      <c r="F41" s="4">
        <f t="shared" si="6"/>
        <v>15.49193338482967</v>
      </c>
      <c r="G41" s="4">
        <f t="shared" si="0"/>
        <v>129.09944487358052</v>
      </c>
      <c r="H41" s="123" t="str">
        <f t="shared" si="1"/>
        <v>&gt;100</v>
      </c>
    </row>
    <row r="42" spans="2:8" ht="15" x14ac:dyDescent="0.25">
      <c r="B42" s="21"/>
      <c r="C42" s="6">
        <v>6</v>
      </c>
      <c r="D42" s="101">
        <f>(C42/3*D$39^2)^0.5</f>
        <v>1414.2135623730951</v>
      </c>
      <c r="E42" s="51">
        <f t="shared" si="2"/>
        <v>4.2426406871192857</v>
      </c>
      <c r="F42" s="4">
        <f t="shared" si="6"/>
        <v>16.970562748477143</v>
      </c>
      <c r="G42" s="4">
        <f t="shared" si="0"/>
        <v>117.8511301977579</v>
      </c>
      <c r="H42" s="123" t="str">
        <f t="shared" si="1"/>
        <v>&gt;100</v>
      </c>
    </row>
    <row r="43" spans="2:8" ht="15" x14ac:dyDescent="0.25">
      <c r="B43" s="21"/>
      <c r="C43" s="6">
        <v>7</v>
      </c>
      <c r="D43" s="101">
        <f>(C43/3*D$39^2)^0.5</f>
        <v>1527.5252316519468</v>
      </c>
      <c r="E43" s="51">
        <f t="shared" si="2"/>
        <v>4.5825756949558407</v>
      </c>
      <c r="F43" s="4">
        <f t="shared" si="6"/>
        <v>18.330302779823363</v>
      </c>
      <c r="G43" s="4">
        <f t="shared" si="0"/>
        <v>109.10894511799619</v>
      </c>
      <c r="H43" s="123" t="str">
        <f t="shared" si="1"/>
        <v>&gt;100</v>
      </c>
    </row>
    <row r="44" spans="2:8" ht="15.75" thickBot="1" x14ac:dyDescent="0.3">
      <c r="B44" s="23"/>
      <c r="C44" s="9">
        <v>8</v>
      </c>
      <c r="D44" s="101">
        <f>(C44/3*D$39^2)^0.5</f>
        <v>1632.9931618554519</v>
      </c>
      <c r="E44" s="52">
        <f t="shared" si="2"/>
        <v>4.8989794855663558</v>
      </c>
      <c r="F44" s="7">
        <f t="shared" si="6"/>
        <v>19.595917942265423</v>
      </c>
      <c r="G44" s="7">
        <f t="shared" si="0"/>
        <v>102.06207261596576</v>
      </c>
      <c r="H44" s="124" t="str">
        <f t="shared" si="1"/>
        <v>&gt;100</v>
      </c>
    </row>
    <row r="45" spans="2:8" ht="15" x14ac:dyDescent="0.25">
      <c r="B45" s="24"/>
      <c r="C45" s="64">
        <v>1</v>
      </c>
      <c r="D45" s="121">
        <f>(C45/3*D$47^2)^0.5</f>
        <v>692.8203230275509</v>
      </c>
      <c r="E45" s="48">
        <f>F45/4</f>
        <v>2.078460969082653</v>
      </c>
      <c r="F45" s="49">
        <f>$D45*60/D$7/D$8</f>
        <v>8.3138438763306119</v>
      </c>
      <c r="G45" s="49">
        <f t="shared" ref="G45:G76" si="7">D$6/F45*100</f>
        <v>240.56261216234404</v>
      </c>
      <c r="H45" s="122" t="str">
        <f t="shared" ref="H45:H76" si="8">IF(G45&gt;100,"&gt;100",G45)</f>
        <v>&gt;100</v>
      </c>
    </row>
    <row r="46" spans="2:8" ht="15" x14ac:dyDescent="0.25">
      <c r="B46" s="25"/>
      <c r="C46" s="6">
        <v>2</v>
      </c>
      <c r="D46" s="101">
        <f>(C46/3*D$47^2)^0.5</f>
        <v>979.79589711327128</v>
      </c>
      <c r="E46" s="51">
        <f t="shared" si="2"/>
        <v>2.9393876913398138</v>
      </c>
      <c r="F46" s="4">
        <f t="shared" ref="F46:F52" si="9">$D46*60/D$7/D$8</f>
        <v>11.757550765359255</v>
      </c>
      <c r="G46" s="4">
        <f t="shared" si="7"/>
        <v>170.10345435994293</v>
      </c>
      <c r="H46" s="123" t="str">
        <f t="shared" si="8"/>
        <v>&gt;100</v>
      </c>
    </row>
    <row r="47" spans="2:8" ht="15" x14ac:dyDescent="0.25">
      <c r="B47" s="26" t="s">
        <v>14</v>
      </c>
      <c r="C47" s="6">
        <v>3</v>
      </c>
      <c r="D47" s="133">
        <v>1200</v>
      </c>
      <c r="E47" s="51">
        <f t="shared" si="2"/>
        <v>3.6</v>
      </c>
      <c r="F47" s="4">
        <f t="shared" si="9"/>
        <v>14.4</v>
      </c>
      <c r="G47" s="4">
        <f t="shared" si="7"/>
        <v>138.88888888888889</v>
      </c>
      <c r="H47" s="123" t="str">
        <f t="shared" si="8"/>
        <v>&gt;100</v>
      </c>
    </row>
    <row r="48" spans="2:8" ht="15" x14ac:dyDescent="0.25">
      <c r="B48" s="24"/>
      <c r="C48" s="6">
        <v>4</v>
      </c>
      <c r="D48" s="101">
        <f>(C48/3*D$47^2)^0.5</f>
        <v>1385.6406460551018</v>
      </c>
      <c r="E48" s="51">
        <f t="shared" si="2"/>
        <v>4.156921938165306</v>
      </c>
      <c r="F48" s="4">
        <f t="shared" si="9"/>
        <v>16.627687752661224</v>
      </c>
      <c r="G48" s="4">
        <f t="shared" si="7"/>
        <v>120.28130608117202</v>
      </c>
      <c r="H48" s="123" t="str">
        <f t="shared" si="8"/>
        <v>&gt;100</v>
      </c>
    </row>
    <row r="49" spans="2:8" ht="15" x14ac:dyDescent="0.25">
      <c r="B49" s="25" t="s">
        <v>8</v>
      </c>
      <c r="C49" s="6">
        <v>5</v>
      </c>
      <c r="D49" s="101">
        <f>(C49/3*D$47^2)^0.5</f>
        <v>1549.1933384829667</v>
      </c>
      <c r="E49" s="51">
        <f t="shared" si="2"/>
        <v>4.6475800154489004</v>
      </c>
      <c r="F49" s="4">
        <f t="shared" si="9"/>
        <v>18.590320061795602</v>
      </c>
      <c r="G49" s="4">
        <f t="shared" si="7"/>
        <v>107.5828707279838</v>
      </c>
      <c r="H49" s="123" t="str">
        <f t="shared" si="8"/>
        <v>&gt;100</v>
      </c>
    </row>
    <row r="50" spans="2:8" ht="15" x14ac:dyDescent="0.25">
      <c r="B50" s="24"/>
      <c r="C50" s="6">
        <v>6</v>
      </c>
      <c r="D50" s="101">
        <f>(C50/3*D$47^2)^0.5</f>
        <v>1697.0562748477141</v>
      </c>
      <c r="E50" s="51">
        <f t="shared" si="2"/>
        <v>5.0911688245431428</v>
      </c>
      <c r="F50" s="4">
        <f t="shared" si="9"/>
        <v>20.364675298172571</v>
      </c>
      <c r="G50" s="4">
        <f t="shared" si="7"/>
        <v>98.209275164798257</v>
      </c>
      <c r="H50" s="123">
        <f t="shared" si="8"/>
        <v>98.209275164798257</v>
      </c>
    </row>
    <row r="51" spans="2:8" ht="15" x14ac:dyDescent="0.25">
      <c r="B51" s="24"/>
      <c r="C51" s="6">
        <v>7</v>
      </c>
      <c r="D51" s="101">
        <f>(C51/3*D$47^2)^0.5</f>
        <v>1833.030277982336</v>
      </c>
      <c r="E51" s="51">
        <f t="shared" si="2"/>
        <v>5.4990908339470082</v>
      </c>
      <c r="F51" s="4">
        <f t="shared" si="9"/>
        <v>21.996363335788033</v>
      </c>
      <c r="G51" s="4">
        <f t="shared" si="7"/>
        <v>90.924120931663481</v>
      </c>
      <c r="H51" s="123">
        <f t="shared" si="8"/>
        <v>90.924120931663481</v>
      </c>
    </row>
    <row r="52" spans="2:8" ht="15.75" thickBot="1" x14ac:dyDescent="0.3">
      <c r="B52" s="27"/>
      <c r="C52" s="9">
        <v>8</v>
      </c>
      <c r="D52" s="134">
        <f>(C52/3*D$47^2)^0.5</f>
        <v>1959.5917942265426</v>
      </c>
      <c r="E52" s="52">
        <f t="shared" si="2"/>
        <v>5.8787753826796276</v>
      </c>
      <c r="F52" s="7">
        <f t="shared" si="9"/>
        <v>23.515101530718511</v>
      </c>
      <c r="G52" s="7">
        <f t="shared" si="7"/>
        <v>85.051727179971465</v>
      </c>
      <c r="H52" s="124">
        <f t="shared" si="8"/>
        <v>85.051727179971465</v>
      </c>
    </row>
    <row r="53" spans="2:8" ht="15" x14ac:dyDescent="0.25">
      <c r="B53" s="28"/>
      <c r="C53" s="64">
        <v>1</v>
      </c>
      <c r="D53" s="101">
        <f>(C53/3*D$55^2)^0.5</f>
        <v>808.29037686547599</v>
      </c>
      <c r="E53" s="48">
        <f>F53/4</f>
        <v>2.4248711305964279</v>
      </c>
      <c r="F53" s="49">
        <f>$D53*60/D$7/D$8</f>
        <v>9.6994845223857116</v>
      </c>
      <c r="G53" s="49">
        <f t="shared" si="7"/>
        <v>206.19652471058066</v>
      </c>
      <c r="H53" s="122" t="str">
        <f t="shared" si="8"/>
        <v>&gt;100</v>
      </c>
    </row>
    <row r="54" spans="2:8" ht="15" x14ac:dyDescent="0.25">
      <c r="B54" s="28"/>
      <c r="C54" s="6">
        <v>2</v>
      </c>
      <c r="D54" s="101">
        <f>(C54/3*D$55^2)^0.5</f>
        <v>1143.0952132988164</v>
      </c>
      <c r="E54" s="51">
        <f t="shared" si="2"/>
        <v>3.4292856398964489</v>
      </c>
      <c r="F54" s="4">
        <f t="shared" ref="F54:F60" si="10">$D54*60/D$7/D$8</f>
        <v>13.717142559585795</v>
      </c>
      <c r="G54" s="4">
        <f t="shared" si="7"/>
        <v>145.80296087995112</v>
      </c>
      <c r="H54" s="123" t="str">
        <f t="shared" si="8"/>
        <v>&gt;100</v>
      </c>
    </row>
    <row r="55" spans="2:8" ht="15" x14ac:dyDescent="0.25">
      <c r="B55" s="29" t="s">
        <v>25</v>
      </c>
      <c r="C55" s="6">
        <v>3</v>
      </c>
      <c r="D55" s="132">
        <v>1400</v>
      </c>
      <c r="E55" s="51">
        <f t="shared" si="2"/>
        <v>4.2</v>
      </c>
      <c r="F55" s="4">
        <f t="shared" si="10"/>
        <v>16.8</v>
      </c>
      <c r="G55" s="4">
        <f t="shared" si="7"/>
        <v>119.04761904761905</v>
      </c>
      <c r="H55" s="123" t="str">
        <f t="shared" si="8"/>
        <v>&gt;100</v>
      </c>
    </row>
    <row r="56" spans="2:8" ht="15" x14ac:dyDescent="0.25">
      <c r="B56" s="28"/>
      <c r="C56" s="6">
        <v>4</v>
      </c>
      <c r="D56" s="101">
        <f>(C56/3*D$55^2)^0.5</f>
        <v>1616.580753730952</v>
      </c>
      <c r="E56" s="51">
        <f t="shared" si="2"/>
        <v>4.8497422611928558</v>
      </c>
      <c r="F56" s="4">
        <f t="shared" si="10"/>
        <v>19.398969044771423</v>
      </c>
      <c r="G56" s="4">
        <f t="shared" si="7"/>
        <v>103.09826235529033</v>
      </c>
      <c r="H56" s="123" t="str">
        <f t="shared" si="8"/>
        <v>&gt;100</v>
      </c>
    </row>
    <row r="57" spans="2:8" ht="15" x14ac:dyDescent="0.25">
      <c r="B57" s="30" t="s">
        <v>29</v>
      </c>
      <c r="C57" s="6">
        <v>5</v>
      </c>
      <c r="D57" s="101">
        <f>(C57/3*D$55^2)^0.5</f>
        <v>1807.392228230128</v>
      </c>
      <c r="E57" s="51">
        <f t="shared" si="2"/>
        <v>5.4221766846903838</v>
      </c>
      <c r="F57" s="4">
        <f t="shared" si="10"/>
        <v>21.688706738761535</v>
      </c>
      <c r="G57" s="4">
        <f t="shared" si="7"/>
        <v>92.213889195414694</v>
      </c>
      <c r="H57" s="123">
        <f t="shared" si="8"/>
        <v>92.213889195414694</v>
      </c>
    </row>
    <row r="58" spans="2:8" ht="15" x14ac:dyDescent="0.25">
      <c r="B58" s="28"/>
      <c r="C58" s="6">
        <v>6</v>
      </c>
      <c r="D58" s="101">
        <f>(C58/3*D$55^2)^0.5</f>
        <v>1979.8989873223331</v>
      </c>
      <c r="E58" s="51">
        <f t="shared" si="2"/>
        <v>5.939696961966999</v>
      </c>
      <c r="F58" s="4">
        <f t="shared" si="10"/>
        <v>23.758787847867996</v>
      </c>
      <c r="G58" s="4">
        <f t="shared" si="7"/>
        <v>84.179378712684226</v>
      </c>
      <c r="H58" s="123">
        <f t="shared" si="8"/>
        <v>84.179378712684226</v>
      </c>
    </row>
    <row r="59" spans="2:8" ht="15" x14ac:dyDescent="0.25">
      <c r="B59" s="28"/>
      <c r="C59" s="6">
        <v>7</v>
      </c>
      <c r="D59" s="101">
        <f>(C59/3*D$55^2)^0.5</f>
        <v>2138.5353243127256</v>
      </c>
      <c r="E59" s="51">
        <f t="shared" si="2"/>
        <v>6.4156059729381774</v>
      </c>
      <c r="F59" s="4">
        <f t="shared" si="10"/>
        <v>25.662423891752709</v>
      </c>
      <c r="G59" s="4">
        <f t="shared" si="7"/>
        <v>77.934960798568682</v>
      </c>
      <c r="H59" s="123">
        <f t="shared" si="8"/>
        <v>77.934960798568682</v>
      </c>
    </row>
    <row r="60" spans="2:8" ht="15.75" thickBot="1" x14ac:dyDescent="0.3">
      <c r="B60" s="28"/>
      <c r="C60" s="9">
        <v>8</v>
      </c>
      <c r="D60" s="101">
        <f>(C60/3*D$55^2)^0.5</f>
        <v>2286.1904265976327</v>
      </c>
      <c r="E60" s="52">
        <f t="shared" si="2"/>
        <v>6.8585712797928977</v>
      </c>
      <c r="F60" s="7">
        <f t="shared" si="10"/>
        <v>27.434285119171591</v>
      </c>
      <c r="G60" s="7">
        <f t="shared" si="7"/>
        <v>72.901480439975558</v>
      </c>
      <c r="H60" s="124">
        <f t="shared" si="8"/>
        <v>72.901480439975558</v>
      </c>
    </row>
    <row r="61" spans="2:8" ht="15" x14ac:dyDescent="0.25">
      <c r="B61" s="31"/>
      <c r="C61" s="64">
        <v>1</v>
      </c>
      <c r="D61" s="121">
        <f>(C61/3*D$63^2)^0.5</f>
        <v>923.7604307034012</v>
      </c>
      <c r="E61" s="48">
        <f>F61/4</f>
        <v>2.7712812921102032</v>
      </c>
      <c r="F61" s="49">
        <f>$D61*60/D$7/D$8</f>
        <v>11.085125168440813</v>
      </c>
      <c r="G61" s="49">
        <f t="shared" si="7"/>
        <v>180.42195912175808</v>
      </c>
      <c r="H61" s="122" t="str">
        <f t="shared" si="8"/>
        <v>&gt;100</v>
      </c>
    </row>
    <row r="62" spans="2:8" ht="15" x14ac:dyDescent="0.25">
      <c r="B62" s="32"/>
      <c r="C62" s="6">
        <v>2</v>
      </c>
      <c r="D62" s="101">
        <f>(C62/3*D$63^2)^0.5</f>
        <v>1306.3945294843616</v>
      </c>
      <c r="E62" s="51">
        <f t="shared" si="2"/>
        <v>3.9191835884530848</v>
      </c>
      <c r="F62" s="4">
        <f t="shared" ref="F62:F68" si="11">$D62*60/D$7/D$8</f>
        <v>15.676734353812339</v>
      </c>
      <c r="G62" s="4">
        <f t="shared" si="7"/>
        <v>127.57759076995721</v>
      </c>
      <c r="H62" s="123" t="str">
        <f t="shared" si="8"/>
        <v>&gt;100</v>
      </c>
    </row>
    <row r="63" spans="2:8" ht="15" x14ac:dyDescent="0.25">
      <c r="B63" s="33" t="s">
        <v>15</v>
      </c>
      <c r="C63" s="6">
        <v>3</v>
      </c>
      <c r="D63" s="133">
        <v>1600</v>
      </c>
      <c r="E63" s="51">
        <f t="shared" si="2"/>
        <v>4.8</v>
      </c>
      <c r="F63" s="4">
        <f t="shared" si="11"/>
        <v>19.2</v>
      </c>
      <c r="G63" s="4">
        <f t="shared" si="7"/>
        <v>104.16666666666667</v>
      </c>
      <c r="H63" s="123" t="str">
        <f t="shared" si="8"/>
        <v>&gt;100</v>
      </c>
    </row>
    <row r="64" spans="2:8" ht="15" x14ac:dyDescent="0.25">
      <c r="B64" s="31"/>
      <c r="C64" s="6">
        <v>4</v>
      </c>
      <c r="D64" s="101">
        <f>(C64/3*D$63^2)^0.5</f>
        <v>1847.5208614068024</v>
      </c>
      <c r="E64" s="51">
        <f t="shared" si="2"/>
        <v>5.5425625842204065</v>
      </c>
      <c r="F64" s="4">
        <f t="shared" si="11"/>
        <v>22.170250336881626</v>
      </c>
      <c r="G64" s="4">
        <f t="shared" si="7"/>
        <v>90.210979560879039</v>
      </c>
      <c r="H64" s="123">
        <f t="shared" si="8"/>
        <v>90.210979560879039</v>
      </c>
    </row>
    <row r="65" spans="2:8" ht="15" x14ac:dyDescent="0.25">
      <c r="B65" s="32" t="s">
        <v>9</v>
      </c>
      <c r="C65" s="6">
        <v>5</v>
      </c>
      <c r="D65" s="101">
        <f>(C65/3*D$63^2)^0.5</f>
        <v>2065.5911179772893</v>
      </c>
      <c r="E65" s="51">
        <f t="shared" si="2"/>
        <v>6.1967733539318681</v>
      </c>
      <c r="F65" s="4">
        <f t="shared" si="11"/>
        <v>24.787093415727472</v>
      </c>
      <c r="G65" s="4">
        <f t="shared" si="7"/>
        <v>80.687153045987841</v>
      </c>
      <c r="H65" s="123">
        <f t="shared" si="8"/>
        <v>80.687153045987841</v>
      </c>
    </row>
    <row r="66" spans="2:8" ht="15" x14ac:dyDescent="0.25">
      <c r="B66" s="31"/>
      <c r="C66" s="6">
        <v>6</v>
      </c>
      <c r="D66" s="101">
        <f>(C66/3*D$63^2)^0.5</f>
        <v>2262.7416997969522</v>
      </c>
      <c r="E66" s="51">
        <f t="shared" si="2"/>
        <v>6.7882250993908553</v>
      </c>
      <c r="F66" s="4">
        <f t="shared" si="11"/>
        <v>27.152900397563421</v>
      </c>
      <c r="G66" s="4">
        <f t="shared" si="7"/>
        <v>73.656956373598717</v>
      </c>
      <c r="H66" s="123">
        <f t="shared" si="8"/>
        <v>73.656956373598717</v>
      </c>
    </row>
    <row r="67" spans="2:8" ht="15" x14ac:dyDescent="0.25">
      <c r="B67" s="31"/>
      <c r="C67" s="6">
        <v>7</v>
      </c>
      <c r="D67" s="101">
        <f>(C67/3*D$63^2)^0.5</f>
        <v>2444.0403706431148</v>
      </c>
      <c r="E67" s="51">
        <f t="shared" si="2"/>
        <v>7.332121111929343</v>
      </c>
      <c r="F67" s="4">
        <f t="shared" si="11"/>
        <v>29.328484447717372</v>
      </c>
      <c r="G67" s="4">
        <f t="shared" si="7"/>
        <v>68.193090698747625</v>
      </c>
      <c r="H67" s="123">
        <f t="shared" si="8"/>
        <v>68.193090698747625</v>
      </c>
    </row>
    <row r="68" spans="2:8" ht="15.75" thickBot="1" x14ac:dyDescent="0.3">
      <c r="B68" s="34"/>
      <c r="C68" s="9">
        <v>8</v>
      </c>
      <c r="D68" s="134">
        <f>(C68/3*D$63^2)^0.5</f>
        <v>2612.7890589687231</v>
      </c>
      <c r="E68" s="52">
        <f t="shared" si="2"/>
        <v>7.8383671769061696</v>
      </c>
      <c r="F68" s="7">
        <f t="shared" si="11"/>
        <v>31.353468707624678</v>
      </c>
      <c r="G68" s="7">
        <f t="shared" si="7"/>
        <v>63.788795384978606</v>
      </c>
      <c r="H68" s="124">
        <f t="shared" si="8"/>
        <v>63.788795384978606</v>
      </c>
    </row>
    <row r="69" spans="2:8" ht="15" x14ac:dyDescent="0.25">
      <c r="B69" s="35"/>
      <c r="C69" s="64">
        <v>1</v>
      </c>
      <c r="D69" s="101">
        <f>(C69/3*D$71^2)^0.5</f>
        <v>1154.7005383792514</v>
      </c>
      <c r="E69" s="48">
        <f>F69/4</f>
        <v>3.4641016151377539</v>
      </c>
      <c r="F69" s="49">
        <f>$D69*60/D$7/D$8</f>
        <v>13.856406460551016</v>
      </c>
      <c r="G69" s="49">
        <f t="shared" si="7"/>
        <v>144.33756729740648</v>
      </c>
      <c r="H69" s="122" t="str">
        <f t="shared" si="8"/>
        <v>&gt;100</v>
      </c>
    </row>
    <row r="70" spans="2:8" ht="15" x14ac:dyDescent="0.25">
      <c r="B70" s="36"/>
      <c r="C70" s="6">
        <v>2</v>
      </c>
      <c r="D70" s="101">
        <f>(C70/3*D$71^2)^0.5</f>
        <v>1632.9931618554519</v>
      </c>
      <c r="E70" s="51">
        <f t="shared" si="2"/>
        <v>4.8989794855663558</v>
      </c>
      <c r="F70" s="4">
        <f t="shared" ref="F70:F76" si="12">$D70*60/D$7/D$8</f>
        <v>19.595917942265423</v>
      </c>
      <c r="G70" s="4">
        <f t="shared" si="7"/>
        <v>102.06207261596576</v>
      </c>
      <c r="H70" s="123" t="str">
        <f t="shared" si="8"/>
        <v>&gt;100</v>
      </c>
    </row>
    <row r="71" spans="2:8" ht="15" x14ac:dyDescent="0.25">
      <c r="B71" s="37" t="s">
        <v>16</v>
      </c>
      <c r="C71" s="6">
        <v>3</v>
      </c>
      <c r="D71" s="132">
        <v>2000</v>
      </c>
      <c r="E71" s="51">
        <f t="shared" si="2"/>
        <v>6</v>
      </c>
      <c r="F71" s="4">
        <f t="shared" si="12"/>
        <v>24</v>
      </c>
      <c r="G71" s="4">
        <f t="shared" si="7"/>
        <v>83.333333333333343</v>
      </c>
      <c r="H71" s="123">
        <f t="shared" si="8"/>
        <v>83.333333333333343</v>
      </c>
    </row>
    <row r="72" spans="2:8" ht="15" x14ac:dyDescent="0.25">
      <c r="B72" s="35"/>
      <c r="C72" s="6">
        <v>4</v>
      </c>
      <c r="D72" s="101">
        <f>(C72/3*D$71^2)^0.5</f>
        <v>2309.4010767585028</v>
      </c>
      <c r="E72" s="51">
        <f t="shared" si="2"/>
        <v>6.9282032302755079</v>
      </c>
      <c r="F72" s="4">
        <f t="shared" si="12"/>
        <v>27.712812921102032</v>
      </c>
      <c r="G72" s="4">
        <f t="shared" si="7"/>
        <v>72.16878364870324</v>
      </c>
      <c r="H72" s="123">
        <f t="shared" si="8"/>
        <v>72.16878364870324</v>
      </c>
    </row>
    <row r="73" spans="2:8" ht="15" x14ac:dyDescent="0.25">
      <c r="B73" s="36" t="s">
        <v>10</v>
      </c>
      <c r="C73" s="6">
        <v>5</v>
      </c>
      <c r="D73" s="101">
        <f>(C73/3*D$71^2)^0.5</f>
        <v>2581.9888974716114</v>
      </c>
      <c r="E73" s="51">
        <f t="shared" si="2"/>
        <v>7.7459666924148349</v>
      </c>
      <c r="F73" s="4">
        <f t="shared" si="12"/>
        <v>30.98386676965934</v>
      </c>
      <c r="G73" s="4">
        <f t="shared" si="7"/>
        <v>64.549722436790262</v>
      </c>
      <c r="H73" s="123">
        <f t="shared" si="8"/>
        <v>64.549722436790262</v>
      </c>
    </row>
    <row r="74" spans="2:8" ht="15" x14ac:dyDescent="0.25">
      <c r="B74" s="35"/>
      <c r="C74" s="6">
        <v>6</v>
      </c>
      <c r="D74" s="101">
        <f>(C74/3*D$71^2)^0.5</f>
        <v>2828.4271247461902</v>
      </c>
      <c r="E74" s="51">
        <f t="shared" si="2"/>
        <v>8.4852813742385713</v>
      </c>
      <c r="F74" s="4">
        <f t="shared" si="12"/>
        <v>33.941125496954285</v>
      </c>
      <c r="G74" s="4">
        <f t="shared" si="7"/>
        <v>58.925565098878948</v>
      </c>
      <c r="H74" s="123">
        <f t="shared" si="8"/>
        <v>58.925565098878948</v>
      </c>
    </row>
    <row r="75" spans="2:8" ht="15" x14ac:dyDescent="0.25">
      <c r="B75" s="35"/>
      <c r="C75" s="6">
        <v>7</v>
      </c>
      <c r="D75" s="101">
        <f>(C75/3*D$71^2)^0.5</f>
        <v>3055.0504633038936</v>
      </c>
      <c r="E75" s="51">
        <f t="shared" si="2"/>
        <v>9.1651513899116814</v>
      </c>
      <c r="F75" s="4">
        <f t="shared" si="12"/>
        <v>36.660605559646726</v>
      </c>
      <c r="G75" s="4">
        <f t="shared" si="7"/>
        <v>54.554472558998093</v>
      </c>
      <c r="H75" s="123">
        <f t="shared" si="8"/>
        <v>54.554472558998093</v>
      </c>
    </row>
    <row r="76" spans="2:8" ht="15.75" thickBot="1" x14ac:dyDescent="0.3">
      <c r="B76" s="38"/>
      <c r="C76" s="9">
        <v>8</v>
      </c>
      <c r="D76" s="101">
        <f>(C76/3*D$71^2)^0.5</f>
        <v>3265.9863237109039</v>
      </c>
      <c r="E76" s="52">
        <f t="shared" si="2"/>
        <v>9.7979589711327115</v>
      </c>
      <c r="F76" s="7">
        <f t="shared" si="12"/>
        <v>39.191835884530846</v>
      </c>
      <c r="G76" s="7">
        <f t="shared" si="7"/>
        <v>51.03103630798288</v>
      </c>
      <c r="H76" s="124">
        <f t="shared" si="8"/>
        <v>51.03103630798288</v>
      </c>
    </row>
    <row r="77" spans="2:8" ht="15" x14ac:dyDescent="0.25">
      <c r="B77" s="39"/>
      <c r="C77" s="64">
        <v>1</v>
      </c>
      <c r="D77" s="121">
        <f>(C77/3*D$79^2)^0.5</f>
        <v>1385.6406460551018</v>
      </c>
      <c r="E77" s="48">
        <f>F77/4</f>
        <v>4.156921938165306</v>
      </c>
      <c r="F77" s="49">
        <f>$D77*60/D$7/D$8</f>
        <v>16.627687752661224</v>
      </c>
      <c r="G77" s="49">
        <f t="shared" ref="G77:G108" si="13">D$6/F77*100</f>
        <v>120.28130608117202</v>
      </c>
      <c r="H77" s="122" t="str">
        <f t="shared" ref="H77:H108" si="14">IF(G77&gt;100,"&gt;100",G77)</f>
        <v>&gt;100</v>
      </c>
    </row>
    <row r="78" spans="2:8" ht="15" x14ac:dyDescent="0.25">
      <c r="B78" s="39"/>
      <c r="C78" s="6">
        <v>2</v>
      </c>
      <c r="D78" s="101">
        <f>(C78/3*D$79^2)^0.5</f>
        <v>1959.5917942265426</v>
      </c>
      <c r="E78" s="51">
        <f t="shared" si="2"/>
        <v>5.8787753826796276</v>
      </c>
      <c r="F78" s="4">
        <f t="shared" ref="F78:F84" si="15">$D78*60/D$7/D$8</f>
        <v>23.515101530718511</v>
      </c>
      <c r="G78" s="4">
        <f t="shared" si="13"/>
        <v>85.051727179971465</v>
      </c>
      <c r="H78" s="123">
        <f t="shared" si="14"/>
        <v>85.051727179971465</v>
      </c>
    </row>
    <row r="79" spans="2:8" ht="15" x14ac:dyDescent="0.25">
      <c r="B79" s="40" t="s">
        <v>17</v>
      </c>
      <c r="C79" s="6">
        <v>3</v>
      </c>
      <c r="D79" s="133">
        <v>2400</v>
      </c>
      <c r="E79" s="51">
        <f t="shared" ref="E79:E84" si="16">F79/4</f>
        <v>7.2</v>
      </c>
      <c r="F79" s="4">
        <f t="shared" si="15"/>
        <v>28.8</v>
      </c>
      <c r="G79" s="4">
        <f t="shared" si="13"/>
        <v>69.444444444444443</v>
      </c>
      <c r="H79" s="123">
        <f t="shared" si="14"/>
        <v>69.444444444444443</v>
      </c>
    </row>
    <row r="80" spans="2:8" ht="15" x14ac:dyDescent="0.25">
      <c r="B80" s="39"/>
      <c r="C80" s="6">
        <v>4</v>
      </c>
      <c r="D80" s="101">
        <f>(C80/3*D$79^2)^0.5</f>
        <v>2771.2812921102036</v>
      </c>
      <c r="E80" s="51">
        <f t="shared" si="16"/>
        <v>8.3138438763306119</v>
      </c>
      <c r="F80" s="4">
        <f t="shared" si="15"/>
        <v>33.255375505322448</v>
      </c>
      <c r="G80" s="4">
        <f t="shared" si="13"/>
        <v>60.14065304058601</v>
      </c>
      <c r="H80" s="123">
        <f t="shared" si="14"/>
        <v>60.14065304058601</v>
      </c>
    </row>
    <row r="81" spans="2:8" ht="15" x14ac:dyDescent="0.25">
      <c r="B81" s="39" t="s">
        <v>11</v>
      </c>
      <c r="C81" s="6">
        <v>5</v>
      </c>
      <c r="D81" s="101">
        <f>(C81/3*D$79^2)^0.5</f>
        <v>3098.3866769659335</v>
      </c>
      <c r="E81" s="51">
        <f t="shared" si="16"/>
        <v>9.2951600308978009</v>
      </c>
      <c r="F81" s="4">
        <f t="shared" si="15"/>
        <v>37.180640123591203</v>
      </c>
      <c r="G81" s="4">
        <f t="shared" si="13"/>
        <v>53.791435363991901</v>
      </c>
      <c r="H81" s="123">
        <f t="shared" si="14"/>
        <v>53.791435363991901</v>
      </c>
    </row>
    <row r="82" spans="2:8" ht="15" x14ac:dyDescent="0.25">
      <c r="B82" s="39"/>
      <c r="C82" s="6">
        <v>6</v>
      </c>
      <c r="D82" s="101">
        <f>(C82/3*D$79^2)^0.5</f>
        <v>3394.1125496954282</v>
      </c>
      <c r="E82" s="51">
        <f t="shared" si="16"/>
        <v>10.182337649086286</v>
      </c>
      <c r="F82" s="4">
        <f t="shared" si="15"/>
        <v>40.729350596345142</v>
      </c>
      <c r="G82" s="4">
        <f t="shared" si="13"/>
        <v>49.104637582399128</v>
      </c>
      <c r="H82" s="123">
        <f t="shared" si="14"/>
        <v>49.104637582399128</v>
      </c>
    </row>
    <row r="83" spans="2:8" ht="15" x14ac:dyDescent="0.25">
      <c r="B83" s="39"/>
      <c r="C83" s="6">
        <v>7</v>
      </c>
      <c r="D83" s="101">
        <f>(C83/3*D$79^2)^0.5</f>
        <v>3666.0605559646719</v>
      </c>
      <c r="E83" s="51">
        <f t="shared" si="16"/>
        <v>10.998181667894016</v>
      </c>
      <c r="F83" s="4">
        <f t="shared" si="15"/>
        <v>43.992726671576065</v>
      </c>
      <c r="G83" s="4">
        <f t="shared" si="13"/>
        <v>45.46206046583174</v>
      </c>
      <c r="H83" s="123">
        <f t="shared" si="14"/>
        <v>45.46206046583174</v>
      </c>
    </row>
    <row r="84" spans="2:8" ht="15.75" thickBot="1" x14ac:dyDescent="0.3">
      <c r="B84" s="41"/>
      <c r="C84" s="9">
        <v>8</v>
      </c>
      <c r="D84" s="134">
        <f>(C84/3*D$79^2)^0.5</f>
        <v>3919.1835884530851</v>
      </c>
      <c r="E84" s="52">
        <f t="shared" si="16"/>
        <v>11.757550765359255</v>
      </c>
      <c r="F84" s="7">
        <f t="shared" si="15"/>
        <v>47.030203061437021</v>
      </c>
      <c r="G84" s="7">
        <f t="shared" si="13"/>
        <v>42.525863589985732</v>
      </c>
      <c r="H84" s="124">
        <f t="shared" si="14"/>
        <v>42.525863589985732</v>
      </c>
    </row>
    <row r="85" spans="2:8" ht="15" x14ac:dyDescent="0.25">
      <c r="B85" s="42"/>
      <c r="C85" s="64">
        <v>1</v>
      </c>
      <c r="D85" s="101">
        <f>(C85/3*D$87^2)^0.5</f>
        <v>1847.5208614068024</v>
      </c>
      <c r="E85" s="48">
        <f>F85/4</f>
        <v>5.5425625842204065</v>
      </c>
      <c r="F85" s="49">
        <f>$D85*60/D$7/D$8</f>
        <v>22.170250336881626</v>
      </c>
      <c r="G85" s="49">
        <f t="shared" si="13"/>
        <v>90.210979560879039</v>
      </c>
      <c r="H85" s="122">
        <f t="shared" si="14"/>
        <v>90.210979560879039</v>
      </c>
    </row>
    <row r="86" spans="2:8" ht="15" x14ac:dyDescent="0.25">
      <c r="B86" s="42"/>
      <c r="C86" s="6">
        <v>2</v>
      </c>
      <c r="D86" s="101">
        <f>(C86/3*D$87^2)^0.5</f>
        <v>2612.7890589687231</v>
      </c>
      <c r="E86" s="51">
        <f t="shared" ref="E86:E92" si="17">F86/4</f>
        <v>7.8383671769061696</v>
      </c>
      <c r="F86" s="4">
        <f t="shared" ref="F86:F92" si="18">$D86*60/D$7/D$8</f>
        <v>31.353468707624678</v>
      </c>
      <c r="G86" s="4">
        <f t="shared" si="13"/>
        <v>63.788795384978606</v>
      </c>
      <c r="H86" s="123">
        <f t="shared" si="14"/>
        <v>63.788795384978606</v>
      </c>
    </row>
    <row r="87" spans="2:8" ht="15" x14ac:dyDescent="0.25">
      <c r="B87" s="43" t="s">
        <v>18</v>
      </c>
      <c r="C87" s="6">
        <v>3</v>
      </c>
      <c r="D87" s="132">
        <v>3200</v>
      </c>
      <c r="E87" s="51">
        <f t="shared" si="17"/>
        <v>9.6</v>
      </c>
      <c r="F87" s="4">
        <f t="shared" si="18"/>
        <v>38.4</v>
      </c>
      <c r="G87" s="4">
        <f t="shared" si="13"/>
        <v>52.083333333333336</v>
      </c>
      <c r="H87" s="123">
        <f t="shared" si="14"/>
        <v>52.083333333333336</v>
      </c>
    </row>
    <row r="88" spans="2:8" ht="15" x14ac:dyDescent="0.25">
      <c r="B88" s="42"/>
      <c r="C88" s="6">
        <v>4</v>
      </c>
      <c r="D88" s="101">
        <f>(C88/3*D$87^2)^0.5</f>
        <v>3695.0417228136048</v>
      </c>
      <c r="E88" s="51">
        <f t="shared" si="17"/>
        <v>11.085125168440813</v>
      </c>
      <c r="F88" s="4">
        <f t="shared" si="18"/>
        <v>44.340500673763252</v>
      </c>
      <c r="G88" s="4">
        <f t="shared" si="13"/>
        <v>45.10548978043952</v>
      </c>
      <c r="H88" s="123">
        <f t="shared" si="14"/>
        <v>45.10548978043952</v>
      </c>
    </row>
    <row r="89" spans="2:8" ht="15" x14ac:dyDescent="0.25">
      <c r="B89" s="42" t="s">
        <v>22</v>
      </c>
      <c r="C89" s="6">
        <v>5</v>
      </c>
      <c r="D89" s="101">
        <f>(C89/3*D$87^2)^0.5</f>
        <v>4131.1822359545786</v>
      </c>
      <c r="E89" s="51">
        <f t="shared" si="17"/>
        <v>12.393546707863736</v>
      </c>
      <c r="F89" s="4">
        <f t="shared" si="18"/>
        <v>49.574186831454945</v>
      </c>
      <c r="G89" s="4">
        <f t="shared" si="13"/>
        <v>40.343576522993921</v>
      </c>
      <c r="H89" s="123">
        <f t="shared" si="14"/>
        <v>40.343576522993921</v>
      </c>
    </row>
    <row r="90" spans="2:8" ht="15" x14ac:dyDescent="0.25">
      <c r="B90" s="42"/>
      <c r="C90" s="6">
        <v>6</v>
      </c>
      <c r="D90" s="101">
        <f>(C90/3*D$87^2)^0.5</f>
        <v>4525.4833995939043</v>
      </c>
      <c r="E90" s="51">
        <f t="shared" si="17"/>
        <v>13.576450198781711</v>
      </c>
      <c r="F90" s="4">
        <f t="shared" si="18"/>
        <v>54.305800795126842</v>
      </c>
      <c r="G90" s="4">
        <f t="shared" si="13"/>
        <v>36.828478186799359</v>
      </c>
      <c r="H90" s="123">
        <f t="shared" si="14"/>
        <v>36.828478186799359</v>
      </c>
    </row>
    <row r="91" spans="2:8" ht="15" x14ac:dyDescent="0.25">
      <c r="B91" s="42"/>
      <c r="C91" s="6">
        <v>7</v>
      </c>
      <c r="D91" s="101">
        <f>(C91/3*D$87^2)^0.5</f>
        <v>4888.0807412862296</v>
      </c>
      <c r="E91" s="51">
        <f t="shared" si="17"/>
        <v>14.664242223858686</v>
      </c>
      <c r="F91" s="4">
        <f t="shared" si="18"/>
        <v>58.656968895434744</v>
      </c>
      <c r="G91" s="4">
        <f t="shared" si="13"/>
        <v>34.096545349373812</v>
      </c>
      <c r="H91" s="123">
        <f t="shared" si="14"/>
        <v>34.096545349373812</v>
      </c>
    </row>
    <row r="92" spans="2:8" ht="15.75" thickBot="1" x14ac:dyDescent="0.3">
      <c r="B92" s="44"/>
      <c r="C92" s="9">
        <v>8</v>
      </c>
      <c r="D92" s="101">
        <f>(C92/3*D$87^2)^0.5</f>
        <v>5225.5781179374462</v>
      </c>
      <c r="E92" s="52">
        <f t="shared" si="17"/>
        <v>15.676734353812339</v>
      </c>
      <c r="F92" s="7">
        <f t="shared" si="18"/>
        <v>62.706937415249357</v>
      </c>
      <c r="G92" s="7">
        <f t="shared" si="13"/>
        <v>31.894397692489303</v>
      </c>
      <c r="H92" s="124">
        <f t="shared" si="14"/>
        <v>31.894397692489303</v>
      </c>
    </row>
    <row r="93" spans="2:8" ht="15" x14ac:dyDescent="0.25">
      <c r="B93" s="45"/>
      <c r="C93" s="64">
        <v>1</v>
      </c>
      <c r="D93" s="121">
        <f>(C93/3*D$95^2)^0.5</f>
        <v>2309.4010767585028</v>
      </c>
      <c r="E93" s="48">
        <f>F93/4</f>
        <v>6.9282032302755079</v>
      </c>
      <c r="F93" s="49">
        <f>$D93*60/D$7/D$8</f>
        <v>27.712812921102032</v>
      </c>
      <c r="G93" s="49">
        <f t="shared" si="13"/>
        <v>72.16878364870324</v>
      </c>
      <c r="H93" s="122">
        <f t="shared" si="14"/>
        <v>72.16878364870324</v>
      </c>
    </row>
    <row r="94" spans="2:8" ht="15" x14ac:dyDescent="0.25">
      <c r="B94" s="45"/>
      <c r="C94" s="6">
        <v>2</v>
      </c>
      <c r="D94" s="101">
        <f>(C94/3*D$95^2)^0.5</f>
        <v>3265.9863237109039</v>
      </c>
      <c r="E94" s="51">
        <f t="shared" ref="E94:E100" si="19">F94/4</f>
        <v>9.7979589711327115</v>
      </c>
      <c r="F94" s="4">
        <f t="shared" ref="F94:F100" si="20">$D94*60/D$7/D$8</f>
        <v>39.191835884530846</v>
      </c>
      <c r="G94" s="4">
        <f t="shared" si="13"/>
        <v>51.03103630798288</v>
      </c>
      <c r="H94" s="123">
        <f t="shared" si="14"/>
        <v>51.03103630798288</v>
      </c>
    </row>
    <row r="95" spans="2:8" ht="15" x14ac:dyDescent="0.25">
      <c r="B95" s="46" t="s">
        <v>26</v>
      </c>
      <c r="C95" s="6">
        <v>3</v>
      </c>
      <c r="D95" s="133">
        <v>4000</v>
      </c>
      <c r="E95" s="51">
        <f t="shared" si="19"/>
        <v>12</v>
      </c>
      <c r="F95" s="4">
        <f t="shared" si="20"/>
        <v>48</v>
      </c>
      <c r="G95" s="4">
        <f t="shared" si="13"/>
        <v>41.666666666666671</v>
      </c>
      <c r="H95" s="123">
        <f t="shared" si="14"/>
        <v>41.666666666666671</v>
      </c>
    </row>
    <row r="96" spans="2:8" ht="15" x14ac:dyDescent="0.25">
      <c r="B96" s="45"/>
      <c r="C96" s="6">
        <v>4</v>
      </c>
      <c r="D96" s="101">
        <f>(C96/3*D$95^2)^0.5</f>
        <v>4618.8021535170055</v>
      </c>
      <c r="E96" s="51">
        <f t="shared" si="19"/>
        <v>13.856406460551016</v>
      </c>
      <c r="F96" s="4">
        <f t="shared" si="20"/>
        <v>55.425625842204063</v>
      </c>
      <c r="G96" s="4">
        <f t="shared" si="13"/>
        <v>36.08439182435162</v>
      </c>
      <c r="H96" s="123">
        <f t="shared" si="14"/>
        <v>36.08439182435162</v>
      </c>
    </row>
    <row r="97" spans="2:8" ht="15" x14ac:dyDescent="0.25">
      <c r="B97" s="45" t="s">
        <v>27</v>
      </c>
      <c r="C97" s="6">
        <v>5</v>
      </c>
      <c r="D97" s="101">
        <f>(C97/3*D$95^2)^0.5</f>
        <v>5163.9777949432228</v>
      </c>
      <c r="E97" s="51">
        <f t="shared" si="19"/>
        <v>15.49193338482967</v>
      </c>
      <c r="F97" s="4">
        <f t="shared" si="20"/>
        <v>61.967733539318679</v>
      </c>
      <c r="G97" s="4">
        <f t="shared" si="13"/>
        <v>32.274861218395131</v>
      </c>
      <c r="H97" s="123">
        <f t="shared" si="14"/>
        <v>32.274861218395131</v>
      </c>
    </row>
    <row r="98" spans="2:8" ht="15" x14ac:dyDescent="0.25">
      <c r="B98" s="45"/>
      <c r="C98" s="6">
        <v>6</v>
      </c>
      <c r="D98" s="101">
        <f>(C98/3*D$95^2)^0.5</f>
        <v>5656.8542494923804</v>
      </c>
      <c r="E98" s="51">
        <f t="shared" si="19"/>
        <v>16.970562748477143</v>
      </c>
      <c r="F98" s="4">
        <f t="shared" si="20"/>
        <v>67.882250993908571</v>
      </c>
      <c r="G98" s="4">
        <f t="shared" si="13"/>
        <v>29.462782549439474</v>
      </c>
      <c r="H98" s="123">
        <f t="shared" si="14"/>
        <v>29.462782549439474</v>
      </c>
    </row>
    <row r="99" spans="2:8" ht="15" x14ac:dyDescent="0.25">
      <c r="B99" s="45"/>
      <c r="C99" s="6">
        <v>7</v>
      </c>
      <c r="D99" s="101">
        <f>(C99/3*D$95^2)^0.5</f>
        <v>6110.1009266077872</v>
      </c>
      <c r="E99" s="51">
        <f t="shared" si="19"/>
        <v>18.330302779823363</v>
      </c>
      <c r="F99" s="4">
        <f t="shared" si="20"/>
        <v>73.321211119293451</v>
      </c>
      <c r="G99" s="4">
        <f t="shared" si="13"/>
        <v>27.277236279499046</v>
      </c>
      <c r="H99" s="123">
        <f t="shared" si="14"/>
        <v>27.277236279499046</v>
      </c>
    </row>
    <row r="100" spans="2:8" ht="15.75" thickBot="1" x14ac:dyDescent="0.3">
      <c r="B100" s="47"/>
      <c r="C100" s="9">
        <v>8</v>
      </c>
      <c r="D100" s="134">
        <f>(C100/3*D$95^2)^0.5</f>
        <v>6531.9726474218078</v>
      </c>
      <c r="E100" s="52">
        <f t="shared" si="19"/>
        <v>19.595917942265423</v>
      </c>
      <c r="F100" s="7">
        <f t="shared" si="20"/>
        <v>78.383671769061692</v>
      </c>
      <c r="G100" s="7">
        <f t="shared" si="13"/>
        <v>25.51551815399144</v>
      </c>
      <c r="H100" s="124">
        <f t="shared" si="14"/>
        <v>25.51551815399144</v>
      </c>
    </row>
    <row r="101" spans="2:8" ht="15" x14ac:dyDescent="0.25">
      <c r="B101" s="90"/>
      <c r="C101" s="64">
        <v>1</v>
      </c>
      <c r="D101" s="101">
        <f>(C101/3*D$103^2)^0.5</f>
        <v>2771.2812921102036</v>
      </c>
      <c r="E101" s="48">
        <f>F101/4</f>
        <v>8.3138438763306119</v>
      </c>
      <c r="F101" s="49">
        <f>$D101*60/D$7/D$8</f>
        <v>33.255375505322448</v>
      </c>
      <c r="G101" s="49">
        <f t="shared" si="13"/>
        <v>60.14065304058601</v>
      </c>
      <c r="H101" s="122">
        <f t="shared" si="14"/>
        <v>60.14065304058601</v>
      </c>
    </row>
    <row r="102" spans="2:8" ht="15" x14ac:dyDescent="0.25">
      <c r="B102" s="90"/>
      <c r="C102" s="6">
        <v>2</v>
      </c>
      <c r="D102" s="101">
        <f>(C102/3*D$103^2)^0.5</f>
        <v>3919.1835884530851</v>
      </c>
      <c r="E102" s="51">
        <f t="shared" ref="E102:E108" si="21">F102/4</f>
        <v>11.757550765359255</v>
      </c>
      <c r="F102" s="4">
        <f t="shared" ref="F102:F108" si="22">$D102*60/D$7/D$8</f>
        <v>47.030203061437021</v>
      </c>
      <c r="G102" s="4">
        <f t="shared" si="13"/>
        <v>42.525863589985732</v>
      </c>
      <c r="H102" s="123">
        <f t="shared" si="14"/>
        <v>42.525863589985732</v>
      </c>
    </row>
    <row r="103" spans="2:8" ht="15" x14ac:dyDescent="0.25">
      <c r="B103" s="92">
        <v>1.2</v>
      </c>
      <c r="C103" s="6">
        <v>3</v>
      </c>
      <c r="D103" s="132">
        <v>4800</v>
      </c>
      <c r="E103" s="51">
        <f t="shared" si="21"/>
        <v>14.4</v>
      </c>
      <c r="F103" s="4">
        <f t="shared" si="22"/>
        <v>57.6</v>
      </c>
      <c r="G103" s="4">
        <f t="shared" si="13"/>
        <v>34.722222222222221</v>
      </c>
      <c r="H103" s="123">
        <f t="shared" si="14"/>
        <v>34.722222222222221</v>
      </c>
    </row>
    <row r="104" spans="2:8" ht="15" x14ac:dyDescent="0.25">
      <c r="B104" s="90"/>
      <c r="C104" s="6">
        <v>4</v>
      </c>
      <c r="D104" s="101">
        <f>(C104/3*D$103^2)^0.5</f>
        <v>5542.5625842204072</v>
      </c>
      <c r="E104" s="51">
        <f t="shared" si="21"/>
        <v>16.627687752661224</v>
      </c>
      <c r="F104" s="4">
        <f t="shared" si="22"/>
        <v>66.510751010644896</v>
      </c>
      <c r="G104" s="4">
        <f t="shared" si="13"/>
        <v>30.070326520293005</v>
      </c>
      <c r="H104" s="123">
        <f t="shared" si="14"/>
        <v>30.070326520293005</v>
      </c>
    </row>
    <row r="105" spans="2:8" ht="15" x14ac:dyDescent="0.25">
      <c r="B105" s="93" t="s">
        <v>9</v>
      </c>
      <c r="C105" s="6">
        <v>5</v>
      </c>
      <c r="D105" s="101">
        <f>(C105/3*D$103^2)^0.5</f>
        <v>6196.773353931867</v>
      </c>
      <c r="E105" s="51">
        <f t="shared" si="21"/>
        <v>18.590320061795602</v>
      </c>
      <c r="F105" s="4">
        <f t="shared" si="22"/>
        <v>74.361280247182407</v>
      </c>
      <c r="G105" s="4">
        <f t="shared" si="13"/>
        <v>26.895717681995951</v>
      </c>
      <c r="H105" s="123">
        <f t="shared" si="14"/>
        <v>26.895717681995951</v>
      </c>
    </row>
    <row r="106" spans="2:8" ht="15" x14ac:dyDescent="0.25">
      <c r="B106" s="90"/>
      <c r="C106" s="6">
        <v>6</v>
      </c>
      <c r="D106" s="101">
        <f>(C106/3*D$103^2)^0.5</f>
        <v>6788.2250993908565</v>
      </c>
      <c r="E106" s="51">
        <f t="shared" si="21"/>
        <v>20.364675298172571</v>
      </c>
      <c r="F106" s="4">
        <f t="shared" si="22"/>
        <v>81.458701192690285</v>
      </c>
      <c r="G106" s="4">
        <f t="shared" si="13"/>
        <v>24.552318791199564</v>
      </c>
      <c r="H106" s="123">
        <f t="shared" si="14"/>
        <v>24.552318791199564</v>
      </c>
    </row>
    <row r="107" spans="2:8" ht="15" x14ac:dyDescent="0.25">
      <c r="B107" s="90"/>
      <c r="C107" s="6">
        <v>7</v>
      </c>
      <c r="D107" s="101">
        <f>(C107/3*D$103^2)^0.5</f>
        <v>7332.1211119293439</v>
      </c>
      <c r="E107" s="51">
        <f t="shared" si="21"/>
        <v>21.996363335788033</v>
      </c>
      <c r="F107" s="4">
        <f t="shared" si="22"/>
        <v>87.98545334315213</v>
      </c>
      <c r="G107" s="4">
        <f t="shared" si="13"/>
        <v>22.73103023291587</v>
      </c>
      <c r="H107" s="123">
        <f t="shared" si="14"/>
        <v>22.73103023291587</v>
      </c>
    </row>
    <row r="108" spans="2:8" ht="15.75" thickBot="1" x14ac:dyDescent="0.3">
      <c r="B108" s="91"/>
      <c r="C108" s="9">
        <v>8</v>
      </c>
      <c r="D108" s="101">
        <f>(C108/3*D$103^2)^0.5</f>
        <v>7838.3671769061702</v>
      </c>
      <c r="E108" s="52">
        <f t="shared" si="21"/>
        <v>23.515101530718511</v>
      </c>
      <c r="F108" s="7">
        <f t="shared" si="22"/>
        <v>94.060406122874042</v>
      </c>
      <c r="G108" s="7">
        <f t="shared" si="13"/>
        <v>21.262931794992866</v>
      </c>
      <c r="H108" s="124">
        <f t="shared" si="14"/>
        <v>21.262931794992866</v>
      </c>
    </row>
    <row r="109" spans="2:8" ht="15" x14ac:dyDescent="0.25">
      <c r="B109" s="86"/>
      <c r="C109" s="64">
        <v>1</v>
      </c>
      <c r="D109" s="121">
        <f>(C109/3*D$111^2)^0.5</f>
        <v>2886.7513459481288</v>
      </c>
      <c r="E109" s="48">
        <f>F109/4</f>
        <v>8.6602540378443873</v>
      </c>
      <c r="F109" s="49">
        <f>$D109*60/D$7/D$8</f>
        <v>34.641016151377549</v>
      </c>
      <c r="G109" s="49">
        <f t="shared" ref="G109:G140" si="23">D$6/F109*100</f>
        <v>57.735026918962575</v>
      </c>
      <c r="H109" s="122">
        <f t="shared" ref="H109:H140" si="24">IF(G109&gt;100,"&gt;100",G109)</f>
        <v>57.735026918962575</v>
      </c>
    </row>
    <row r="110" spans="2:8" ht="15" x14ac:dyDescent="0.25">
      <c r="B110" s="86"/>
      <c r="C110" s="6">
        <v>2</v>
      </c>
      <c r="D110" s="101">
        <f>(C110/3*D$111^2)^0.5</f>
        <v>4082.4829046386299</v>
      </c>
      <c r="E110" s="51">
        <f t="shared" ref="E110:E116" si="25">F110/4</f>
        <v>12.24744871391589</v>
      </c>
      <c r="F110" s="4">
        <f t="shared" ref="F110:F116" si="26">$D110*60/D$7/D$8</f>
        <v>48.989794855663561</v>
      </c>
      <c r="G110" s="4">
        <f t="shared" si="23"/>
        <v>40.824829046386299</v>
      </c>
      <c r="H110" s="123">
        <f t="shared" si="24"/>
        <v>40.824829046386299</v>
      </c>
    </row>
    <row r="111" spans="2:8" ht="15" x14ac:dyDescent="0.25">
      <c r="B111" s="88">
        <v>1.25</v>
      </c>
      <c r="C111" s="6">
        <v>3</v>
      </c>
      <c r="D111" s="133">
        <v>5000</v>
      </c>
      <c r="E111" s="51">
        <f t="shared" si="25"/>
        <v>15</v>
      </c>
      <c r="F111" s="4">
        <f t="shared" si="26"/>
        <v>60</v>
      </c>
      <c r="G111" s="4">
        <f t="shared" si="23"/>
        <v>33.333333333333329</v>
      </c>
      <c r="H111" s="123">
        <f t="shared" si="24"/>
        <v>33.333333333333329</v>
      </c>
    </row>
    <row r="112" spans="2:8" ht="15" x14ac:dyDescent="0.25">
      <c r="B112" s="86"/>
      <c r="C112" s="6">
        <v>4</v>
      </c>
      <c r="D112" s="101">
        <f>(C112/3*D$111^2)^0.5</f>
        <v>5773.5026918962576</v>
      </c>
      <c r="E112" s="51">
        <f t="shared" si="25"/>
        <v>17.320508075688775</v>
      </c>
      <c r="F112" s="4">
        <f t="shared" si="26"/>
        <v>69.282032302755098</v>
      </c>
      <c r="G112" s="4">
        <f t="shared" si="23"/>
        <v>28.867513459481287</v>
      </c>
      <c r="H112" s="123">
        <f t="shared" si="24"/>
        <v>28.867513459481287</v>
      </c>
    </row>
    <row r="113" spans="2:8" ht="15" x14ac:dyDescent="0.25">
      <c r="B113" s="89" t="s">
        <v>35</v>
      </c>
      <c r="C113" s="6">
        <v>5</v>
      </c>
      <c r="D113" s="101">
        <f>(C113/3*D$111^2)^0.5</f>
        <v>6454.9722436790289</v>
      </c>
      <c r="E113" s="51">
        <f t="shared" si="25"/>
        <v>19.364916731037084</v>
      </c>
      <c r="F113" s="4">
        <f t="shared" si="26"/>
        <v>77.459666924148337</v>
      </c>
      <c r="G113" s="4">
        <f t="shared" si="23"/>
        <v>25.819888974716115</v>
      </c>
      <c r="H113" s="123">
        <f t="shared" si="24"/>
        <v>25.819888974716115</v>
      </c>
    </row>
    <row r="114" spans="2:8" ht="15" x14ac:dyDescent="0.25">
      <c r="B114" s="86"/>
      <c r="C114" s="6">
        <v>6</v>
      </c>
      <c r="D114" s="101">
        <f>(C114/3*D$111^2)^0.5</f>
        <v>7071.0678118654751</v>
      </c>
      <c r="E114" s="51">
        <f t="shared" si="25"/>
        <v>21.213203435596423</v>
      </c>
      <c r="F114" s="4">
        <f t="shared" si="26"/>
        <v>84.852813742385692</v>
      </c>
      <c r="G114" s="4">
        <f t="shared" si="23"/>
        <v>23.570226039551585</v>
      </c>
      <c r="H114" s="123">
        <f t="shared" si="24"/>
        <v>23.570226039551585</v>
      </c>
    </row>
    <row r="115" spans="2:8" ht="15" x14ac:dyDescent="0.25">
      <c r="B115" s="86"/>
      <c r="C115" s="6">
        <v>7</v>
      </c>
      <c r="D115" s="101">
        <f>(C115/3*D$111^2)^0.5</f>
        <v>7637.6261582597335</v>
      </c>
      <c r="E115" s="51">
        <f t="shared" si="25"/>
        <v>22.912878474779198</v>
      </c>
      <c r="F115" s="4">
        <f t="shared" si="26"/>
        <v>91.651513899116793</v>
      </c>
      <c r="G115" s="4">
        <f t="shared" si="23"/>
        <v>21.821789023599241</v>
      </c>
      <c r="H115" s="123">
        <f t="shared" si="24"/>
        <v>21.821789023599241</v>
      </c>
    </row>
    <row r="116" spans="2:8" ht="15.75" thickBot="1" x14ac:dyDescent="0.3">
      <c r="B116" s="87"/>
      <c r="C116" s="9">
        <v>8</v>
      </c>
      <c r="D116" s="134">
        <f>(C116/3*D$111^2)^0.5</f>
        <v>8164.9658092772597</v>
      </c>
      <c r="E116" s="52">
        <f t="shared" si="25"/>
        <v>24.494897427831781</v>
      </c>
      <c r="F116" s="7">
        <f t="shared" si="26"/>
        <v>97.979589711327122</v>
      </c>
      <c r="G116" s="7">
        <f t="shared" si="23"/>
        <v>20.412414523193149</v>
      </c>
      <c r="H116" s="124">
        <f t="shared" si="24"/>
        <v>20.412414523193149</v>
      </c>
    </row>
  </sheetData>
  <mergeCells count="1">
    <mergeCell ref="E10:F10"/>
  </mergeCells>
  <conditionalFormatting sqref="H13:H20">
    <cfRule type="cellIs" dxfId="25" priority="25" operator="between">
      <formula>60</formula>
      <formula>80</formula>
    </cfRule>
    <cfRule type="cellIs" dxfId="24" priority="26" operator="between">
      <formula>60</formula>
      <formula>80</formula>
    </cfRule>
  </conditionalFormatting>
  <conditionalFormatting sqref="H21:H28">
    <cfRule type="cellIs" dxfId="23" priority="23" operator="between">
      <formula>60</formula>
      <formula>80</formula>
    </cfRule>
    <cfRule type="cellIs" dxfId="22" priority="24" operator="between">
      <formula>60</formula>
      <formula>80</formula>
    </cfRule>
  </conditionalFormatting>
  <conditionalFormatting sqref="H29:H36">
    <cfRule type="cellIs" dxfId="21" priority="21" operator="between">
      <formula>60</formula>
      <formula>80</formula>
    </cfRule>
    <cfRule type="cellIs" dxfId="20" priority="22" operator="between">
      <formula>60</formula>
      <formula>80</formula>
    </cfRule>
  </conditionalFormatting>
  <conditionalFormatting sqref="H37:H44">
    <cfRule type="cellIs" dxfId="19" priority="19" operator="between">
      <formula>60</formula>
      <formula>80</formula>
    </cfRule>
    <cfRule type="cellIs" dxfId="18" priority="20" operator="between">
      <formula>60</formula>
      <formula>80</formula>
    </cfRule>
  </conditionalFormatting>
  <conditionalFormatting sqref="H45:H52">
    <cfRule type="cellIs" dxfId="17" priority="17" operator="between">
      <formula>60</formula>
      <formula>80</formula>
    </cfRule>
    <cfRule type="cellIs" dxfId="16" priority="18" operator="between">
      <formula>60</formula>
      <formula>80</formula>
    </cfRule>
  </conditionalFormatting>
  <conditionalFormatting sqref="H53:H60">
    <cfRule type="cellIs" dxfId="15" priority="15" operator="between">
      <formula>60</formula>
      <formula>80</formula>
    </cfRule>
    <cfRule type="cellIs" dxfId="14" priority="16" operator="between">
      <formula>60</formula>
      <formula>80</formula>
    </cfRule>
  </conditionalFormatting>
  <conditionalFormatting sqref="H61:H68">
    <cfRule type="cellIs" dxfId="13" priority="13" operator="between">
      <formula>60</formula>
      <formula>80</formula>
    </cfRule>
    <cfRule type="cellIs" dxfId="12" priority="14" operator="between">
      <formula>60</formula>
      <formula>80</formula>
    </cfRule>
  </conditionalFormatting>
  <conditionalFormatting sqref="H69:H76">
    <cfRule type="cellIs" dxfId="11" priority="11" operator="between">
      <formula>60</formula>
      <formula>80</formula>
    </cfRule>
    <cfRule type="cellIs" dxfId="10" priority="12" operator="between">
      <formula>60</formula>
      <formula>80</formula>
    </cfRule>
  </conditionalFormatting>
  <conditionalFormatting sqref="H77:H84">
    <cfRule type="cellIs" dxfId="9" priority="9" operator="between">
      <formula>60</formula>
      <formula>80</formula>
    </cfRule>
    <cfRule type="cellIs" dxfId="8" priority="10" operator="between">
      <formula>60</formula>
      <formula>80</formula>
    </cfRule>
  </conditionalFormatting>
  <conditionalFormatting sqref="H85:H92">
    <cfRule type="cellIs" dxfId="7" priority="7" operator="between">
      <formula>60</formula>
      <formula>80</formula>
    </cfRule>
    <cfRule type="cellIs" dxfId="6" priority="8" operator="between">
      <formula>60</formula>
      <formula>80</formula>
    </cfRule>
  </conditionalFormatting>
  <conditionalFormatting sqref="H93:H100">
    <cfRule type="cellIs" dxfId="5" priority="5" operator="between">
      <formula>60</formula>
      <formula>80</formula>
    </cfRule>
    <cfRule type="cellIs" dxfId="4" priority="6" operator="between">
      <formula>60</formula>
      <formula>80</formula>
    </cfRule>
  </conditionalFormatting>
  <conditionalFormatting sqref="H101:H108">
    <cfRule type="cellIs" dxfId="3" priority="3" operator="between">
      <formula>60</formula>
      <formula>80</formula>
    </cfRule>
    <cfRule type="cellIs" dxfId="2" priority="4" operator="between">
      <formula>60</formula>
      <formula>80</formula>
    </cfRule>
  </conditionalFormatting>
  <conditionalFormatting sqref="H109:H116">
    <cfRule type="cellIs" dxfId="1" priority="1" operator="between">
      <formula>60</formula>
      <formula>80</formula>
    </cfRule>
    <cfRule type="cellIs" dxfId="0" priority="2" operator="between">
      <formula>60</formula>
      <formula>80</formula>
    </cfRule>
  </conditionalFormatting>
  <pageMargins left="0.75" right="0.75" top="1" bottom="1" header="0.5" footer="0.5"/>
  <pageSetup orientation="portrait" horizontalDpi="4294967292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Nozzle Chart (US)</vt:lpstr>
      <vt:lpstr>Nozzle Chart (Metric)</vt:lpstr>
      <vt:lpstr>Nozzle Chart (US) (PWM)</vt:lpstr>
      <vt:lpstr>Nozzle Chart (Metric) (PWM)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2020-05-27T22:52:45Z</dcterms:created>
  <dcterms:modified xsi:type="dcterms:W3CDTF">2020-05-29T16:23:28Z</dcterms:modified>
</cp:coreProperties>
</file>